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40000001_{53DEA599-A22E-43FC-837A-F452E561ACDA}" xr6:coauthVersionLast="47" xr6:coauthVersionMax="47" xr10:uidLastSave="{00000000-0000-0000-0000-000000000000}"/>
  <bookViews>
    <workbookView xWindow="-120" yWindow="-120" windowWidth="20730" windowHeight="11040" tabRatio="906" activeTab="1" xr2:uid="{00000000-000D-0000-FFFF-FFFF00000000}"/>
  </bookViews>
  <sheets>
    <sheet name="記入用" sheetId="12" r:id="rId1"/>
    <sheet name="記入例" sheetId="13" r:id="rId2"/>
  </sheets>
  <definedNames>
    <definedName name="_10月" localSheetId="1">記入例!$BE$25:$BE$27</definedName>
    <definedName name="_10月">記入用!$BE$25:$BE$27</definedName>
    <definedName name="_11月" localSheetId="1">記入例!$BE$26:$BE$27</definedName>
    <definedName name="_11月">記入用!$BE$26:$BE$27</definedName>
    <definedName name="_12月" localSheetId="1">記入例!$BE$27</definedName>
    <definedName name="_12月">記入用!$BE$27</definedName>
    <definedName name="_1月" localSheetId="1">記入例!$BE$16:$BE$27</definedName>
    <definedName name="_1月">記入用!$BE$16:$BE$27</definedName>
    <definedName name="_2月" localSheetId="1">記入例!$BE$17:$BE$27</definedName>
    <definedName name="_2月">記入用!$BE$17:$BE$27</definedName>
    <definedName name="_3月" localSheetId="1">記入例!$BE$18:$BE$27</definedName>
    <definedName name="_3月">記入用!$BE$18:$BE$27</definedName>
    <definedName name="_4月" localSheetId="1">記入例!$BE$19:$BE$27</definedName>
    <definedName name="_4月">記入用!$BE$19:$BE$27</definedName>
    <definedName name="_5月" localSheetId="1">記入例!$BE$20:$BE$27</definedName>
    <definedName name="_5月">記入用!$BE$20:$BE$27</definedName>
    <definedName name="_6月" localSheetId="1">記入例!$BE$21:$BE$27</definedName>
    <definedName name="_6月">記入用!$BE$21:$BE$27</definedName>
    <definedName name="_7月" localSheetId="1">記入例!$BE$22:$BE$27</definedName>
    <definedName name="_7月">記入用!$BE$22:$BE$27</definedName>
    <definedName name="_8月" localSheetId="1">記入例!$BE$23:$BE$27</definedName>
    <definedName name="_8月">記入用!$BE$23:$BE$27</definedName>
    <definedName name="_9月" localSheetId="1">記入例!$BE$24:$BE$27</definedName>
    <definedName name="_9月">記入用!$BE$24:$BE$27</definedName>
    <definedName name="_xlnm.Print_Area" localSheetId="0">IF(記入用!$BJ$16="",記入用!$A$1:$AU$41,記入用!$A$1:INDEX(記入用!$AU:$AU,記入用!$BJ$16*記入用!$BJ$14))</definedName>
    <definedName name="_xlnm.Print_Area" localSheetId="1">IF(記入例!$BJ$16="",記入例!$A$1:$AU$40,記入例!$A$1:INDEX(記入例!$AU:$AU,記入例!$BJ$16*記入例!$BJ$14))</definedName>
    <definedName name="可能">#REF!</definedName>
    <definedName name="概算年度">#REF!</definedName>
    <definedName name="空白" localSheetId="1">記入例!$BP$14</definedName>
    <definedName name="空白">記入用!$BP$14</definedName>
    <definedName name="事業の期間・最小値">#REF!</definedName>
    <definedName name="事業の期間・最大値">#REF!</definedName>
    <definedName name="事業の種類">#REF!</definedName>
    <definedName name="事業の種類控除">#REF!</definedName>
    <definedName name="対象年1_3月" localSheetId="1">記入例!$BD$16:$BD$18</definedName>
    <definedName name="対象年1_3月">記入用!$BD$16:$BD$18</definedName>
    <definedName name="対象年2_3月" localSheetId="1">記入例!$BD$17:$BD$18</definedName>
    <definedName name="対象年2_3月">記入用!$BD$17:$BD$18</definedName>
    <definedName name="対象年3月" localSheetId="1">記入例!$BD$18</definedName>
    <definedName name="対象年3月">記入用!$BD$18</definedName>
    <definedName name="賃金算定基準">#REF!</definedName>
    <definedName name="平31_1" localSheetId="1">記入例!$BE$16:$BE$19</definedName>
    <definedName name="平31_1">記入用!$BE$16:$BE$19</definedName>
    <definedName name="平31_2" localSheetId="1">記入例!$BE$17:$BE$19</definedName>
    <definedName name="平31_2">記入用!$BE$17:$BE$19</definedName>
    <definedName name="平31_3" localSheetId="1">記入例!$BE$18:$BE$19</definedName>
    <definedName name="平31_3">記入用!$BE$18:$BE$19</definedName>
    <definedName name="平31_4" localSheetId="1">記入例!$BE$19</definedName>
    <definedName name="平31_4">記入用!$BE$19</definedName>
    <definedName name="労務比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8" i="13" l="1"/>
  <c r="AN17" i="13"/>
  <c r="AN28" i="13" s="1"/>
  <c r="AH28" i="13"/>
  <c r="AN29" i="13"/>
  <c r="AD29" i="13"/>
  <c r="AY25" i="13"/>
  <c r="BB25" i="13" s="1"/>
  <c r="BU24" i="13"/>
  <c r="BT24" i="13"/>
  <c r="BS24" i="13"/>
  <c r="BV24" i="13" s="1"/>
  <c r="BO24" i="13"/>
  <c r="BA24" i="13"/>
  <c r="AV24" i="13"/>
  <c r="AY23" i="13"/>
  <c r="BB23" i="13" s="1"/>
  <c r="BU22" i="13"/>
  <c r="BT22" i="13"/>
  <c r="BS22" i="13"/>
  <c r="BV22" i="13" s="1"/>
  <c r="BO22" i="13"/>
  <c r="BA22" i="13"/>
  <c r="AV22" i="13"/>
  <c r="AY21" i="13"/>
  <c r="BB21" i="13" s="1"/>
  <c r="BU20" i="13"/>
  <c r="BT20" i="13"/>
  <c r="BS20" i="13"/>
  <c r="BV20" i="13" s="1"/>
  <c r="BO20" i="13"/>
  <c r="BA20" i="13"/>
  <c r="AV20" i="13"/>
  <c r="AY19" i="13"/>
  <c r="BU18" i="13"/>
  <c r="BT18" i="13"/>
  <c r="BS18" i="13"/>
  <c r="BV18" i="13" s="1"/>
  <c r="BO18" i="13"/>
  <c r="BG18" i="13"/>
  <c r="BA18" i="13"/>
  <c r="AV18" i="13"/>
  <c r="BI17" i="13"/>
  <c r="BH17" i="13"/>
  <c r="BH18" i="13" s="1"/>
  <c r="BH19" i="13" s="1"/>
  <c r="BH20" i="13" s="1"/>
  <c r="BH21" i="13" s="1"/>
  <c r="BH22" i="13" s="1"/>
  <c r="BH23" i="13" s="1"/>
  <c r="BH24" i="13" s="1"/>
  <c r="BH25" i="13" s="1"/>
  <c r="BH26" i="13" s="1"/>
  <c r="BH27" i="13" s="1"/>
  <c r="BH28" i="13" s="1"/>
  <c r="BH29" i="13" s="1"/>
  <c r="BH30" i="13" s="1"/>
  <c r="BH31" i="13" s="1"/>
  <c r="BH32" i="13" s="1"/>
  <c r="BH33" i="13" s="1"/>
  <c r="BH34" i="13" s="1"/>
  <c r="BH35" i="13" s="1"/>
  <c r="BH36" i="13" s="1"/>
  <c r="BH37" i="13" s="1"/>
  <c r="BH38" i="13" s="1"/>
  <c r="BH39" i="13" s="1"/>
  <c r="BH40" i="13" s="1"/>
  <c r="AY17" i="13"/>
  <c r="BB17" i="13" s="1"/>
  <c r="BU16" i="13"/>
  <c r="BT16" i="13"/>
  <c r="BS16" i="13"/>
  <c r="BV16" i="13" s="1"/>
  <c r="BO16" i="13"/>
  <c r="BI16" i="13"/>
  <c r="BA16" i="13"/>
  <c r="BA26" i="13" s="1"/>
  <c r="AV16" i="13"/>
  <c r="BR24" i="13" l="1"/>
  <c r="BQ24" i="13"/>
  <c r="BP24" i="13"/>
  <c r="AW24" i="13"/>
  <c r="AX24" i="13"/>
  <c r="AZ25" i="13"/>
  <c r="BR22" i="13"/>
  <c r="BQ22" i="13"/>
  <c r="BP22" i="13"/>
  <c r="AW22" i="13"/>
  <c r="AZ23" i="13"/>
  <c r="AX22" i="13"/>
  <c r="BQ20" i="13"/>
  <c r="BP20" i="13"/>
  <c r="BR20" i="13"/>
  <c r="AZ21" i="13"/>
  <c r="AW20" i="13"/>
  <c r="AX20" i="13"/>
  <c r="BB19" i="13"/>
  <c r="BB26" i="13" s="1"/>
  <c r="BB27" i="13" s="1"/>
  <c r="BR18" i="13"/>
  <c r="BQ18" i="13"/>
  <c r="BP18" i="13"/>
  <c r="BI18" i="13"/>
  <c r="BG19" i="13"/>
  <c r="AZ19" i="13"/>
  <c r="AW18" i="13"/>
  <c r="AX18" i="13"/>
  <c r="AY27" i="13"/>
  <c r="BP16" i="13"/>
  <c r="BR16" i="13"/>
  <c r="BQ16" i="13"/>
  <c r="AZ17" i="13"/>
  <c r="AW16" i="13"/>
  <c r="AX16" i="13"/>
  <c r="BT76" i="12"/>
  <c r="BT74" i="12"/>
  <c r="BT72" i="12"/>
  <c r="BT70" i="12"/>
  <c r="BT68" i="12"/>
  <c r="BT66" i="12"/>
  <c r="BT64" i="12"/>
  <c r="BT62" i="12"/>
  <c r="BT60" i="12"/>
  <c r="BT24" i="12"/>
  <c r="BT22" i="12"/>
  <c r="BT20" i="12"/>
  <c r="BT18" i="12"/>
  <c r="BT16" i="12"/>
  <c r="BG20" i="13" l="1"/>
  <c r="BI19" i="13"/>
  <c r="BL25" i="13"/>
  <c r="BM25" i="13" s="1"/>
  <c r="BC25" i="13"/>
  <c r="BC23" i="13"/>
  <c r="BL23" i="13"/>
  <c r="BM23" i="13" s="1"/>
  <c r="BL21" i="13"/>
  <c r="BM21" i="13" s="1"/>
  <c r="BC21" i="13"/>
  <c r="BC19" i="13"/>
  <c r="BL19" i="13"/>
  <c r="BM19" i="13" s="1"/>
  <c r="AZ28" i="13"/>
  <c r="BC17" i="13"/>
  <c r="BL17" i="13"/>
  <c r="BU68" i="12"/>
  <c r="BS76" i="12"/>
  <c r="BV76" i="12" s="1"/>
  <c r="BS74" i="12"/>
  <c r="BV74" i="12" s="1"/>
  <c r="BS72" i="12"/>
  <c r="BV72" i="12" s="1"/>
  <c r="BO70" i="12"/>
  <c r="BU66" i="12"/>
  <c r="BU64" i="12"/>
  <c r="BU62" i="12"/>
  <c r="BU22" i="12"/>
  <c r="BO24" i="12"/>
  <c r="BU60" i="12"/>
  <c r="BU74" i="12"/>
  <c r="BU72" i="12"/>
  <c r="BS68" i="12"/>
  <c r="BV68" i="12" s="1"/>
  <c r="BS66" i="12"/>
  <c r="BV66" i="12" s="1"/>
  <c r="BS64" i="12"/>
  <c r="BV64" i="12" s="1"/>
  <c r="BS62" i="12"/>
  <c r="BV62" i="12" s="1"/>
  <c r="BO60" i="12"/>
  <c r="BS22" i="12"/>
  <c r="BV22" i="12" s="1"/>
  <c r="BO20" i="12"/>
  <c r="BO18" i="12"/>
  <c r="BU70" i="12"/>
  <c r="BO74" i="12"/>
  <c r="BS70" i="12"/>
  <c r="BV70" i="12" s="1"/>
  <c r="BO22" i="12"/>
  <c r="BS18" i="12"/>
  <c r="BV18" i="12" s="1"/>
  <c r="BS24" i="12"/>
  <c r="BU16" i="12"/>
  <c r="BU76" i="12"/>
  <c r="BU18" i="12"/>
  <c r="BO66" i="12"/>
  <c r="BU20" i="12"/>
  <c r="BO76" i="12"/>
  <c r="BO72" i="12"/>
  <c r="BO68" i="12"/>
  <c r="BO64" i="12"/>
  <c r="BS60" i="12"/>
  <c r="BV60" i="12" s="1"/>
  <c r="BS20" i="12"/>
  <c r="BU24" i="12"/>
  <c r="BO62" i="12"/>
  <c r="BS16" i="12"/>
  <c r="BO16" i="12"/>
  <c r="BA76" i="12"/>
  <c r="AV76" i="12"/>
  <c r="BA74" i="12"/>
  <c r="AV74" i="12"/>
  <c r="BA72" i="12"/>
  <c r="AV72" i="12"/>
  <c r="BA70" i="12"/>
  <c r="AV70" i="12"/>
  <c r="BA68" i="12"/>
  <c r="AV68" i="12"/>
  <c r="BA66" i="12"/>
  <c r="AV66" i="12"/>
  <c r="BA64" i="12"/>
  <c r="AV64" i="12"/>
  <c r="BA62" i="12"/>
  <c r="AV62" i="12"/>
  <c r="BA60" i="12"/>
  <c r="AV60" i="12"/>
  <c r="BA24" i="12"/>
  <c r="AV24" i="12"/>
  <c r="BA22" i="12"/>
  <c r="AV22" i="12"/>
  <c r="AY21" i="12"/>
  <c r="BA20" i="12"/>
  <c r="AV20" i="12"/>
  <c r="AY19" i="12"/>
  <c r="BG18" i="12"/>
  <c r="BG19" i="12" s="1"/>
  <c r="BA18" i="12"/>
  <c r="AV18" i="12"/>
  <c r="BH17" i="12"/>
  <c r="BA16" i="12"/>
  <c r="AV16" i="12"/>
  <c r="BI16" i="12"/>
  <c r="BI17" i="12"/>
  <c r="BI20" i="13" l="1"/>
  <c r="BG21" i="13"/>
  <c r="BL26" i="13"/>
  <c r="BM17" i="13"/>
  <c r="BM26" i="13" s="1"/>
  <c r="BV20" i="12"/>
  <c r="BV16" i="12"/>
  <c r="BV24" i="12"/>
  <c r="BR62" i="12"/>
  <c r="BQ62" i="12"/>
  <c r="BP62" i="12"/>
  <c r="BR72" i="12"/>
  <c r="BQ72" i="12"/>
  <c r="BP72" i="12"/>
  <c r="BR76" i="12"/>
  <c r="BQ76" i="12"/>
  <c r="BP76" i="12"/>
  <c r="BR66" i="12"/>
  <c r="BQ66" i="12"/>
  <c r="BP66" i="12"/>
  <c r="BR22" i="12"/>
  <c r="BP22" i="12"/>
  <c r="BQ22" i="12"/>
  <c r="BR60" i="12"/>
  <c r="BQ60" i="12"/>
  <c r="BP60" i="12"/>
  <c r="BR24" i="12"/>
  <c r="BQ24" i="12"/>
  <c r="BP24" i="12"/>
  <c r="BR16" i="12"/>
  <c r="BQ16" i="12"/>
  <c r="BP16" i="12"/>
  <c r="BR64" i="12"/>
  <c r="BP64" i="12"/>
  <c r="BQ64" i="12"/>
  <c r="BR18" i="12"/>
  <c r="BP18" i="12"/>
  <c r="BQ18" i="12"/>
  <c r="BR70" i="12"/>
  <c r="BQ70" i="12"/>
  <c r="BP70" i="12"/>
  <c r="BR68" i="12"/>
  <c r="BP68" i="12"/>
  <c r="BQ68" i="12"/>
  <c r="BR74" i="12"/>
  <c r="BP74" i="12"/>
  <c r="BQ74" i="12"/>
  <c r="BR20" i="12"/>
  <c r="BQ20" i="12"/>
  <c r="BP20" i="12"/>
  <c r="AY77" i="12"/>
  <c r="BB77" i="12" s="1"/>
  <c r="AY69" i="12"/>
  <c r="AY73" i="12"/>
  <c r="BB73" i="12" s="1"/>
  <c r="AY65" i="12"/>
  <c r="BB65" i="12" s="1"/>
  <c r="AY67" i="12"/>
  <c r="AX70" i="12"/>
  <c r="AX22" i="12"/>
  <c r="AY63" i="12"/>
  <c r="BB63" i="12" s="1"/>
  <c r="AX74" i="12"/>
  <c r="AY61" i="12"/>
  <c r="BB61" i="12" s="1"/>
  <c r="AX68" i="12"/>
  <c r="AX66" i="12"/>
  <c r="AY75" i="12"/>
  <c r="AX64" i="12"/>
  <c r="BB75" i="12"/>
  <c r="AX72" i="12"/>
  <c r="AX24" i="12"/>
  <c r="AX60" i="12"/>
  <c r="AN81" i="12"/>
  <c r="AX76" i="12"/>
  <c r="AY71" i="12"/>
  <c r="AX62" i="12"/>
  <c r="AY17" i="12"/>
  <c r="AX20" i="12"/>
  <c r="AX16" i="12"/>
  <c r="AX18" i="12"/>
  <c r="BB19" i="12"/>
  <c r="BA26" i="12"/>
  <c r="AY23" i="12"/>
  <c r="BG20" i="12"/>
  <c r="BH18" i="12"/>
  <c r="BH19" i="12" s="1"/>
  <c r="BH20" i="12" s="1"/>
  <c r="BH21" i="12" s="1"/>
  <c r="BH22" i="12" s="1"/>
  <c r="BH23" i="12" s="1"/>
  <c r="BH24" i="12" s="1"/>
  <c r="BH25" i="12" s="1"/>
  <c r="BH26" i="12" s="1"/>
  <c r="BH27" i="12" s="1"/>
  <c r="BH28" i="12" s="1"/>
  <c r="BH29" i="12" s="1"/>
  <c r="BH30" i="12" s="1"/>
  <c r="BH31" i="12" s="1"/>
  <c r="BH32" i="12" s="1"/>
  <c r="BH33" i="12" s="1"/>
  <c r="BH34" i="12" s="1"/>
  <c r="BH35" i="12" s="1"/>
  <c r="BH36" i="12" s="1"/>
  <c r="BH37" i="12" s="1"/>
  <c r="BH38" i="12" s="1"/>
  <c r="BH39" i="12" s="1"/>
  <c r="BH40" i="12" s="1"/>
  <c r="BH41" i="12" s="1"/>
  <c r="BH42" i="12" s="1"/>
  <c r="BH43" i="12" s="1"/>
  <c r="BH44" i="12" s="1"/>
  <c r="BH45" i="12" s="1"/>
  <c r="AY25" i="12"/>
  <c r="BA78" i="12"/>
  <c r="BG22" i="13" l="1"/>
  <c r="BI21" i="13"/>
  <c r="BC26" i="13"/>
  <c r="BC28" i="13" s="1"/>
  <c r="AY79" i="12"/>
  <c r="AW70" i="12"/>
  <c r="AW24" i="12"/>
  <c r="AZ73" i="12"/>
  <c r="BL73" i="12" s="1"/>
  <c r="BM73" i="12" s="1"/>
  <c r="AZ63" i="12"/>
  <c r="AZ71" i="12"/>
  <c r="BL71" i="12" s="1"/>
  <c r="BM71" i="12" s="1"/>
  <c r="AZ23" i="12"/>
  <c r="BL23" i="12" s="1"/>
  <c r="BM23" i="12" s="1"/>
  <c r="AZ19" i="12"/>
  <c r="BC19" i="12" s="1"/>
  <c r="AZ61" i="12"/>
  <c r="BL61" i="12" s="1"/>
  <c r="BM61" i="12" s="1"/>
  <c r="AZ21" i="12"/>
  <c r="BL21" i="12" s="1"/>
  <c r="BM21" i="12" s="1"/>
  <c r="AZ25" i="12"/>
  <c r="BL25" i="12" s="1"/>
  <c r="BM25" i="12" s="1"/>
  <c r="AZ69" i="12"/>
  <c r="BL69" i="12" s="1"/>
  <c r="BM69" i="12" s="1"/>
  <c r="AZ65" i="12"/>
  <c r="BC65" i="12" s="1"/>
  <c r="AZ17" i="12"/>
  <c r="BL17" i="12" s="1"/>
  <c r="BM17" i="12" s="1"/>
  <c r="AZ77" i="12"/>
  <c r="BL77" i="12" s="1"/>
  <c r="BM77" i="12" s="1"/>
  <c r="AW20" i="12"/>
  <c r="AZ67" i="12"/>
  <c r="AZ75" i="12"/>
  <c r="BC75" i="12" s="1"/>
  <c r="AW66" i="12"/>
  <c r="AW74" i="12"/>
  <c r="AW76" i="12"/>
  <c r="BB67" i="12"/>
  <c r="AW64" i="12"/>
  <c r="AW68" i="12"/>
  <c r="AW22" i="12"/>
  <c r="BB71" i="12"/>
  <c r="AW62" i="12"/>
  <c r="AW60" i="12"/>
  <c r="AW72" i="12"/>
  <c r="AW16" i="12"/>
  <c r="AW18" i="12"/>
  <c r="BB69" i="12"/>
  <c r="BB17" i="12"/>
  <c r="BB21" i="12"/>
  <c r="BB23" i="12"/>
  <c r="BB25" i="12"/>
  <c r="BG21" i="12"/>
  <c r="AY27" i="12"/>
  <c r="BI18" i="12"/>
  <c r="BI20" i="12"/>
  <c r="BI19" i="12"/>
  <c r="BI22" i="13" l="1"/>
  <c r="BG23" i="13"/>
  <c r="BC77" i="12"/>
  <c r="BL75" i="12"/>
  <c r="BM75" i="12" s="1"/>
  <c r="BL65" i="12"/>
  <c r="BM65" i="12" s="1"/>
  <c r="BB78" i="12"/>
  <c r="BB79" i="12" s="1"/>
  <c r="BC17" i="12"/>
  <c r="AZ80" i="12"/>
  <c r="BC61" i="12"/>
  <c r="BC23" i="12"/>
  <c r="BL19" i="12"/>
  <c r="BL26" i="12" s="1"/>
  <c r="BC67" i="12"/>
  <c r="BC69" i="12"/>
  <c r="BC73" i="12"/>
  <c r="AD81" i="12"/>
  <c r="BC21" i="12"/>
  <c r="BL67" i="12"/>
  <c r="BM67" i="12" s="1"/>
  <c r="BC71" i="12"/>
  <c r="BC63" i="12"/>
  <c r="BL63" i="12"/>
  <c r="BB26" i="12"/>
  <c r="BB27" i="12" s="1"/>
  <c r="BC25" i="12"/>
  <c r="BG22" i="12"/>
  <c r="AZ28" i="12"/>
  <c r="BI21" i="12"/>
  <c r="BG24" i="13" l="1"/>
  <c r="BI23" i="13"/>
  <c r="BM19" i="12"/>
  <c r="BM26" i="12" s="1"/>
  <c r="BC26" i="12" s="1"/>
  <c r="BC28" i="12" s="1"/>
  <c r="BM63" i="12"/>
  <c r="BM78" i="12" s="1"/>
  <c r="BL78" i="12"/>
  <c r="AD29" i="12"/>
  <c r="BG23" i="12"/>
  <c r="BI22" i="12"/>
  <c r="BG25" i="13" l="1"/>
  <c r="BI24" i="13"/>
  <c r="BC78" i="12"/>
  <c r="BC80" i="12" s="1"/>
  <c r="AN29" i="12"/>
  <c r="BG24" i="12"/>
  <c r="BI23" i="12"/>
  <c r="BI25" i="13" l="1"/>
  <c r="BG26" i="13"/>
  <c r="BG25" i="12"/>
  <c r="BI24" i="12"/>
  <c r="BG27" i="13" l="1"/>
  <c r="BI26" i="13"/>
  <c r="BG26" i="12"/>
  <c r="BI25" i="12"/>
  <c r="BI27" i="13" l="1"/>
  <c r="BG28" i="13"/>
  <c r="BG27" i="12"/>
  <c r="BI26" i="12"/>
  <c r="BG29" i="13" l="1"/>
  <c r="BI28" i="13"/>
  <c r="BG28" i="12"/>
  <c r="BI27" i="12"/>
  <c r="BG30" i="13" l="1"/>
  <c r="BI29" i="13"/>
  <c r="BG29" i="12"/>
  <c r="BI28" i="12"/>
  <c r="BI30" i="13" l="1"/>
  <c r="BG31" i="13"/>
  <c r="BG30" i="12"/>
  <c r="BI29" i="12"/>
  <c r="BI31" i="13" l="1"/>
  <c r="BG32" i="13"/>
  <c r="BG31" i="12"/>
  <c r="BI30" i="12"/>
  <c r="BI32" i="13" l="1"/>
  <c r="BG33" i="13"/>
  <c r="BG32" i="12"/>
  <c r="BI31" i="12"/>
  <c r="BG34" i="13" l="1"/>
  <c r="BI33" i="13"/>
  <c r="BG33" i="12"/>
  <c r="BI32" i="12"/>
  <c r="BI34" i="13" l="1"/>
  <c r="BG35" i="13"/>
  <c r="BG34" i="12"/>
  <c r="BI33" i="12"/>
  <c r="BG36" i="13" l="1"/>
  <c r="BI35" i="13"/>
  <c r="BG35" i="12"/>
  <c r="BI34" i="12"/>
  <c r="BG37" i="13" l="1"/>
  <c r="BI36" i="13"/>
  <c r="BG36" i="12"/>
  <c r="BI35" i="12"/>
  <c r="BI37" i="13" l="1"/>
  <c r="BG38" i="13"/>
  <c r="BG37" i="12"/>
  <c r="BI36" i="12"/>
  <c r="BG39" i="13" l="1"/>
  <c r="BI38" i="13"/>
  <c r="BG38" i="12"/>
  <c r="BI37" i="12"/>
  <c r="BG40" i="13" l="1"/>
  <c r="BI39" i="13"/>
  <c r="BG39" i="12"/>
  <c r="BI38" i="12"/>
  <c r="BI40" i="13" l="1"/>
  <c r="BG40" i="12"/>
  <c r="BI39" i="12"/>
  <c r="BG41" i="12" l="1"/>
  <c r="BI40" i="12"/>
  <c r="BG42" i="12" l="1"/>
  <c r="BI41" i="12"/>
  <c r="BG43" i="12" l="1"/>
  <c r="BI42" i="12"/>
  <c r="BJ16" i="13" l="1"/>
  <c r="BG44" i="12"/>
  <c r="BI43" i="12"/>
  <c r="BG45" i="12" l="1"/>
  <c r="BI45" i="12" s="1"/>
  <c r="BI44" i="12"/>
  <c r="BJ16" i="12" l="1"/>
</calcChain>
</file>

<file path=xl/sharedStrings.xml><?xml version="1.0" encoding="utf-8"?>
<sst xmlns="http://schemas.openxmlformats.org/spreadsheetml/2006/main" count="362" uniqueCount="121">
  <si>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</si>
  <si>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</si>
  <si>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</si>
  <si>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</si>
  <si>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</si>
  <si>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</si>
  <si>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</si>
  <si>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</si>
  <si>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</si>
  <si>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</si>
  <si>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</si>
  <si>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</si>
  <si>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</si>
  <si>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</si>
  <si>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</si>
  <si>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</si>
  <si>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</si>
  <si>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</si>
  <si>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賃  金  総  額</t>
    <rPh sb="0" eb="1">
      <t>チン</t>
    </rPh>
    <rPh sb="3" eb="4">
      <t>キン</t>
    </rPh>
    <rPh sb="6" eb="7">
      <t>フサ</t>
    </rPh>
    <rPh sb="9" eb="10">
      <t>ガク</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</si>
  <si>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</si>
  <si>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</si>
  <si>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</si>
  <si>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</si>
  <si>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</si>
  <si>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</si>
  <si>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</si>
  <si>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</si>
  <si>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</si>
  <si>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①</t>
    <phoneticPr fontId="2"/>
  </si>
  <si>
    <t>年</t>
  </si>
  <si>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</si>
  <si>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</si>
  <si>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</si>
  <si>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一括有期事業報告書　（建設の事業）</t>
    <phoneticPr fontId="2"/>
  </si>
  <si>
    <t>請負金額</t>
    <rPh sb="0" eb="2">
      <t>ウケオイ</t>
    </rPh>
    <rPh sb="2" eb="4">
      <t>キンガク</t>
    </rPh>
    <phoneticPr fontId="2"/>
  </si>
  <si>
    <t>労務費率</t>
    <rPh sb="0" eb="3">
      <t>ロウムヒ</t>
    </rPh>
    <rPh sb="3" eb="4">
      <t>リツ</t>
    </rPh>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</si>
  <si>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</si>
  <si>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</si>
  <si>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</si>
  <si>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③</t>
    <phoneticPr fontId="2"/>
  </si>
  <si>
    <t>-</t>
  </si>
  <si>
    <t>②</t>
  </si>
  <si>
    <t>労 務
費 率</t>
  </si>
  <si>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</si>
  <si>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</si>
  <si>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</si>
  <si>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</si>
  <si>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</si>
  <si>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</si>
  <si>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</si>
  <si>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</si>
  <si>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</si>
  <si>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</si>
  <si>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</si>
  <si>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</si>
  <si>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消費税考慮</t>
    <rPh sb="0" eb="3">
      <t>ショウヒゼイ</t>
    </rPh>
    <rPh sb="3" eb="5">
      <t>コウリョ</t>
    </rPh>
    <phoneticPr fontId="2"/>
  </si>
  <si>
    <t>消費税非考慮</t>
    <rPh sb="0" eb="3">
      <t>ショウヒゼイ</t>
    </rPh>
    <rPh sb="3" eb="4">
      <t>ヒ</t>
    </rPh>
    <rPh sb="4" eb="6">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</si>
  <si>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</si>
  <si>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</si>
  <si>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</si>
  <si>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</si>
  <si>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消費税FLG</t>
    <rPh sb="0" eb="2">
      <t>ショウヒ</t>
    </rPh>
    <rPh sb="2" eb="3">
      <t>ゼイ</t>
    </rPh>
    <phoneticPr fontId="2"/>
  </si>
  <si>
    <t>消費税考慮</t>
  </si>
  <si>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</si>
  <si>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</si>
  <si>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</si>
  <si>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計</t>
    <phoneticPr fontId="2"/>
  </si>
  <si>
    <t>-</t>
    <phoneticPr fontId="2"/>
  </si>
  <si>
    <t>)</t>
    <phoneticPr fontId="2"/>
  </si>
  <si>
    <t>-</t>
    <phoneticPr fontId="2"/>
  </si>
  <si>
    <t>)</t>
    <phoneticPr fontId="2"/>
  </si>
  <si>
    <t>労　働　保　険</t>
    <phoneticPr fontId="2"/>
  </si>
  <si>
    <t>請負金額の内訳</t>
    <phoneticPr fontId="2"/>
  </si>
  <si>
    <t>事業の種類</t>
    <phoneticPr fontId="2"/>
  </si>
  <si>
    <t>計</t>
    <phoneticPr fontId="2"/>
  </si>
  <si>
    <t>郵便番号（</t>
    <phoneticPr fontId="2"/>
  </si>
  <si>
    <t>電話番号（</t>
    <phoneticPr fontId="2"/>
  </si>
  <si>
    <t>（法人のときはその名称及び代表者の氏名）</t>
    <phoneticPr fontId="2"/>
  </si>
  <si>
    <t>作 成 年 月 日 ・
提 出 代 行 者 ・
事務代理者の表示</t>
    <phoneticPr fontId="2"/>
  </si>
  <si>
    <t>氏名</t>
    <phoneticPr fontId="2"/>
  </si>
  <si>
    <t>電話番号</t>
    <phoneticPr fontId="2"/>
  </si>
  <si>
    <t>　社会保険労務士記載欄は、この報告書を社会保険労務士が作成した場合のみ記載すること。</t>
    <phoneticPr fontId="2"/>
  </si>
  <si>
    <t xml:space="preserve">  </t>
    <phoneticPr fontId="2"/>
  </si>
  <si>
    <t>①</t>
    <phoneticPr fontId="2"/>
  </si>
  <si>
    <t>③</t>
    <phoneticPr fontId="2"/>
  </si>
  <si>
    <t>請負金額の内訳</t>
    <phoneticPr fontId="2"/>
  </si>
  <si>
    <t>労　働　保　険</t>
    <phoneticPr fontId="2"/>
  </si>
  <si>
    <t>③</t>
    <phoneticPr fontId="2"/>
  </si>
  <si>
    <t>電話番号（</t>
    <phoneticPr fontId="2"/>
  </si>
  <si>
    <t>氏名</t>
    <phoneticPr fontId="2"/>
  </si>
  <si>
    <t xml:space="preserve">  </t>
    <phoneticPr fontId="2"/>
  </si>
  <si>
    <t>請負金額の内訳</t>
    <phoneticPr fontId="2"/>
  </si>
  <si>
    <t>事業の期間の西暦変換</t>
    <rPh sb="0" eb="2">
      <t>ジギョウ</t>
    </rPh>
    <rPh sb="3" eb="5">
      <t>キカン</t>
    </rPh>
    <rPh sb="6" eb="8">
      <t>セイレキ</t>
    </rPh>
    <rPh sb="8" eb="10">
      <t>ヘンカン</t>
    </rPh>
    <phoneticPr fontId="2"/>
  </si>
  <si>
    <t>2019年判別</t>
    <rPh sb="4" eb="5">
      <t>ネン</t>
    </rPh>
    <rPh sb="5" eb="7">
      <t>ハンベツ</t>
    </rPh>
    <phoneticPr fontId="2"/>
  </si>
  <si>
    <t>2018年以前</t>
    <rPh sb="4" eb="5">
      <t>ネン</t>
    </rPh>
    <rPh sb="5" eb="7">
      <t>イゼン</t>
    </rPh>
    <phoneticPr fontId="2"/>
  </si>
  <si>
    <t>2020年以降</t>
    <rPh sb="4" eb="5">
      <t>ネン</t>
    </rPh>
    <rPh sb="5" eb="7">
      <t>イコウ</t>
    </rPh>
    <phoneticPr fontId="2"/>
  </si>
  <si>
    <t>日から</t>
    <phoneticPr fontId="2"/>
  </si>
  <si>
    <t>平成31年と令和1年の月判定</t>
    <rPh sb="0" eb="2">
      <t>ヘイセイ</t>
    </rPh>
    <rPh sb="4" eb="5">
      <t>ネン</t>
    </rPh>
    <rPh sb="6" eb="8">
      <t>レイワ</t>
    </rPh>
    <rPh sb="9" eb="10">
      <t>ネン</t>
    </rPh>
    <rPh sb="11" eb="12">
      <t>ツキ</t>
    </rPh>
    <rPh sb="12" eb="14">
      <t>ハンテイ</t>
    </rPh>
    <phoneticPr fontId="2"/>
  </si>
  <si>
    <t>平成31年と令和1年の月判定</t>
    <phoneticPr fontId="2"/>
  </si>
  <si>
    <t>対象年度の判定</t>
    <phoneticPr fontId="2"/>
  </si>
  <si>
    <t>プルダウン空白→</t>
    <rPh sb="5" eb="7">
      <t>クウハク</t>
    </rPh>
    <phoneticPr fontId="2"/>
  </si>
  <si>
    <t>提出用</t>
    <rPh sb="0" eb="3">
      <t>テイシュツヨウ</t>
    </rPh>
    <phoneticPr fontId="2"/>
  </si>
  <si>
    <t>2</t>
    <phoneticPr fontId="2"/>
  </si>
  <si>
    <t>1</t>
    <phoneticPr fontId="2"/>
  </si>
  <si>
    <t>0</t>
    <phoneticPr fontId="2"/>
  </si>
  <si>
    <t>3</t>
    <phoneticPr fontId="2"/>
  </si>
  <si>
    <t>9</t>
    <phoneticPr fontId="2"/>
  </si>
  <si>
    <t>8</t>
    <phoneticPr fontId="2"/>
  </si>
  <si>
    <t>5</t>
    <phoneticPr fontId="2"/>
  </si>
  <si>
    <t>　〇〇ハイツ新築工事</t>
    <rPh sb="6" eb="8">
      <t>シンチク</t>
    </rPh>
    <rPh sb="8" eb="10">
      <t>コウジ</t>
    </rPh>
    <phoneticPr fontId="2"/>
  </si>
  <si>
    <t>高山市岡本町</t>
    <rPh sb="0" eb="3">
      <t>タカヤマシ</t>
    </rPh>
    <rPh sb="3" eb="6">
      <t>オカモトマチ</t>
    </rPh>
    <phoneticPr fontId="2"/>
  </si>
  <si>
    <t>　△△邸改修工事　他8件</t>
    <rPh sb="3" eb="4">
      <t>テイ</t>
    </rPh>
    <rPh sb="4" eb="6">
      <t>カイシュウ</t>
    </rPh>
    <rPh sb="6" eb="8">
      <t>コウジ</t>
    </rPh>
    <rPh sb="9" eb="10">
      <t>ホカ</t>
    </rPh>
    <rPh sb="11" eb="12">
      <t>ケン</t>
    </rPh>
    <phoneticPr fontId="2"/>
  </si>
  <si>
    <t>飛騨市古川町向町</t>
    <rPh sb="0" eb="3">
      <t>ヒダシ</t>
    </rPh>
    <rPh sb="3" eb="5">
      <t>フルカワ</t>
    </rPh>
    <rPh sb="5" eb="6">
      <t>チョウ</t>
    </rPh>
    <rPh sb="6" eb="8">
      <t>ムカイマチ</t>
    </rPh>
    <phoneticPr fontId="2"/>
  </si>
  <si>
    <t>35　既設建設物設備工事業</t>
    <rPh sb="3" eb="5">
      <t>キセツ</t>
    </rPh>
    <rPh sb="5" eb="7">
      <t>ケンセツ</t>
    </rPh>
    <rPh sb="7" eb="8">
      <t>ブツ</t>
    </rPh>
    <rPh sb="8" eb="10">
      <t>セツビ</t>
    </rPh>
    <rPh sb="10" eb="12">
      <t>コウジ</t>
    </rPh>
    <rPh sb="12" eb="13">
      <t>ギョウ</t>
    </rPh>
    <phoneticPr fontId="2"/>
  </si>
  <si>
    <t>岐阜</t>
    <rPh sb="0" eb="2">
      <t>ギフ</t>
    </rPh>
    <phoneticPr fontId="2"/>
  </si>
  <si>
    <t>3505</t>
    <phoneticPr fontId="2"/>
  </si>
  <si>
    <t>0577</t>
    <phoneticPr fontId="2"/>
  </si>
  <si>
    <t>53</t>
    <phoneticPr fontId="2"/>
  </si>
  <si>
    <t>3112</t>
    <phoneticPr fontId="2"/>
  </si>
  <si>
    <t>　高山市一之宮町3575-1</t>
    <rPh sb="1" eb="8">
      <t>タカヤマシイチノミヤマチ</t>
    </rPh>
    <phoneticPr fontId="2"/>
  </si>
  <si>
    <t>　有限会社　商工建設</t>
    <rPh sb="1" eb="5">
      <t>ユウゲンガイシャ</t>
    </rPh>
    <rPh sb="6" eb="8">
      <t>ショウコウ</t>
    </rPh>
    <rPh sb="8" eb="10">
      <t>ケンセツ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</si>
</sst>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999]000;[&lt;=9999]000\-00;000\-0000"/>
    <numFmt numFmtId="177" formatCode="#,##0_);[Red]\(#,##0\)"/>
    <numFmt numFmtId="178" formatCode="\(#,###\)"/>
    <numFmt numFmtId="179" formatCode="[$-411]ge\.m\.d;@"/>
    <numFmt numFmtId="180" formatCode="&quot;計&quot;\ #,###&quot; &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11"/>
      <color indexed="8"/>
      <name val="ＭＳ Ｐゴシック"/>
      <family val="3"/>
      <charset val="128"/>
    </font>
    <font>
      <sz val="11"/>
      <color theme="1"/>
      <name val="ＭＳ Ｐゴシック"/>
      <family val="3"/>
      <charset val="128"/>
      <scheme val="minor"/>
    </font>
    <font>
      <sz val="10"/>
      <color rgb="FFFF0000"/>
      <name val="ＭＳ Ｐ明朝"/>
      <family val="1"/>
      <charset val="128"/>
    </font>
    <font>
      <sz val="11"/>
      <color theme="1"/>
      <name val="ＭＳ Ｐゴシック"/>
      <family val="2"/>
      <scheme val="minor"/>
    </font>
  </fonts>
  <fills count="3">
    <fill>
      <patternFill patternType="none"/>
    </fill>
    <fill>
      <patternFill patternType="gray125"/>
    </fill>
    <fill>
      <patternFill patternType="solid">
        <fgColor rgb="FFFFFFCC"/>
        <bgColor indexed="64"/>
      </patternFill>
    </fill>
  </fills>
  <borders count="108">
    <border>
      <left/>
      <right/>
      <top/>
      <bottom/>
      <diagonal/>
    </border>
    <border>
      <left/>
      <right/>
      <top/>
      <bottom style="thin">
        <color indexed="17"/>
      </bottom>
      <diagonal/>
    </border>
    <border>
      <left/>
      <right/>
      <top style="dotted">
        <color indexed="17"/>
      </top>
      <bottom/>
      <diagonal/>
    </border>
    <border>
      <left/>
      <right/>
      <top/>
      <bottom style="dotted">
        <color indexed="17"/>
      </bottom>
      <diagonal/>
    </border>
    <border>
      <left/>
      <right style="thin">
        <color indexed="17"/>
      </right>
      <top/>
      <bottom style="thin">
        <color indexed="17"/>
      </bottom>
      <diagonal/>
    </border>
    <border>
      <left style="thin">
        <color indexed="17"/>
      </left>
      <right/>
      <top/>
      <bottom style="thin">
        <color indexed="17"/>
      </bottom>
      <diagonal/>
    </border>
    <border>
      <left/>
      <right style="hair">
        <color indexed="17"/>
      </right>
      <top style="hair">
        <color indexed="17"/>
      </top>
      <bottom/>
      <diagonal/>
    </border>
    <border>
      <left/>
      <right style="hair">
        <color indexed="17"/>
      </right>
      <top/>
      <bottom style="hair">
        <color indexed="17"/>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dotted">
        <color indexed="17"/>
      </left>
      <right/>
      <top/>
      <bottom style="thin">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bottom style="thin">
        <color indexed="17"/>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thin">
        <color indexed="17"/>
      </left>
      <right style="hair">
        <color indexed="17"/>
      </right>
      <top/>
      <bottom style="hair">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style="dotted">
        <color indexed="17"/>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diagonal/>
    </border>
    <border>
      <left style="medium">
        <color auto="1"/>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17"/>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thin">
        <color indexed="17"/>
      </left>
      <right style="thin">
        <color indexed="17"/>
      </right>
      <top style="thin">
        <color indexed="17"/>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right style="hair">
        <color indexed="17"/>
      </right>
      <top style="thin">
        <color indexed="17"/>
      </top>
      <bottom style="hair">
        <color indexed="17"/>
      </bottom>
      <diagonal/>
    </border>
    <border>
      <left style="dotted">
        <color indexed="17"/>
      </left>
      <right/>
      <top style="thin">
        <color indexed="17"/>
      </top>
      <bottom/>
      <diagonal/>
    </border>
    <border>
      <left style="dotted">
        <color indexed="17"/>
      </left>
      <right style="thin">
        <color indexed="17"/>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style="thin">
        <color indexed="17"/>
      </left>
      <right style="thin">
        <color indexed="17"/>
      </right>
      <top/>
      <bottom/>
      <diagonal/>
    </border>
    <border>
      <left style="thin">
        <color indexed="17"/>
      </left>
      <right style="dotted">
        <color indexed="17"/>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38" fontId="1" fillId="0" borderId="0" applyFont="0" applyFill="0" applyBorder="0" applyAlignment="0" applyProtection="0"/>
    <xf numFmtId="38" fontId="16" fillId="0" borderId="0" applyFont="0" applyFill="0" applyBorder="0" applyAlignment="0" applyProtection="0">
      <alignment vertical="center"/>
    </xf>
    <xf numFmtId="0" fontId="17" fillId="0" borderId="0">
      <alignment vertical="center"/>
    </xf>
    <xf numFmtId="0" fontId="19" fillId="0" borderId="0"/>
  </cellStyleXfs>
  <cellXfs count="428">
    <xf numFmtId="0" fontId="0" fillId="0" borderId="0" xfId="0"/>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8" fillId="0" borderId="0" xfId="0" applyFont="1"/>
    <xf numFmtId="0" fontId="4" fillId="0" borderId="0" xfId="0" applyFont="1" applyAlignment="1">
      <alignment horizontal="left" vertical="center" indent="1"/>
    </xf>
    <xf numFmtId="0" fontId="10" fillId="0" borderId="0" xfId="0" applyFont="1"/>
    <xf numFmtId="0" fontId="7" fillId="0" borderId="0" xfId="0" applyFont="1" applyAlignment="1">
      <alignment vertical="center"/>
    </xf>
    <xf numFmtId="0" fontId="7" fillId="0" borderId="1"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right" vertical="center"/>
    </xf>
    <xf numFmtId="0" fontId="4" fillId="0" borderId="1" xfId="0" applyFont="1" applyBorder="1" applyAlignment="1">
      <alignment vertical="center"/>
    </xf>
    <xf numFmtId="0" fontId="14" fillId="0" borderId="0" xfId="0" applyFont="1" applyAlignment="1">
      <alignment vertical="center"/>
    </xf>
    <xf numFmtId="0" fontId="4" fillId="0" borderId="2" xfId="0" applyFont="1" applyBorder="1" applyAlignment="1">
      <alignment vertical="center"/>
    </xf>
    <xf numFmtId="0" fontId="14" fillId="0" borderId="0" xfId="0" applyFont="1" applyAlignment="1">
      <alignment horizontal="right" vertical="center"/>
    </xf>
    <xf numFmtId="0" fontId="11" fillId="0" borderId="3" xfId="0" applyFont="1" applyBorder="1"/>
    <xf numFmtId="0" fontId="4" fillId="0" borderId="2" xfId="0" applyFont="1" applyBorder="1" applyAlignment="1">
      <alignment vertical="center" justifyLastLine="1"/>
    </xf>
    <xf numFmtId="177" fontId="4" fillId="0" borderId="0" xfId="1" applyNumberFormat="1" applyFont="1" applyBorder="1" applyAlignment="1">
      <alignment vertical="center" shrinkToFit="1"/>
    </xf>
    <xf numFmtId="0" fontId="11" fillId="0" borderId="0" xfId="0" applyFont="1" applyAlignment="1">
      <alignment vertical="center"/>
    </xf>
    <xf numFmtId="179" fontId="11" fillId="0" borderId="0" xfId="0" applyNumberFormat="1" applyFont="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177" fontId="4" fillId="0" borderId="0" xfId="1" applyNumberFormat="1" applyFont="1" applyBorder="1" applyAlignment="1" applyProtection="1">
      <alignment vertical="center" shrinkToFit="1"/>
    </xf>
    <xf numFmtId="0" fontId="11" fillId="0" borderId="1" xfId="0" applyFont="1" applyBorder="1" applyAlignment="1">
      <alignment vertical="center"/>
    </xf>
    <xf numFmtId="0" fontId="15" fillId="0" borderId="0" xfId="0" applyFont="1" applyAlignment="1">
      <alignment horizontal="distributed" vertical="center" wrapText="1"/>
    </xf>
    <xf numFmtId="49" fontId="6" fillId="0" borderId="2" xfId="0" applyNumberFormat="1" applyFont="1" applyBorder="1" applyAlignment="1">
      <alignment vertical="center"/>
    </xf>
    <xf numFmtId="49" fontId="6" fillId="0" borderId="0" xfId="0" applyNumberFormat="1" applyFont="1" applyAlignment="1">
      <alignment vertical="center"/>
    </xf>
    <xf numFmtId="17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0" xfId="0" applyFont="1" applyBorder="1" applyAlignment="1">
      <alignment vertical="center"/>
    </xf>
    <xf numFmtId="0" fontId="0" fillId="0" borderId="10"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vertical="center"/>
    </xf>
    <xf numFmtId="0" fontId="11" fillId="0" borderId="50" xfId="0" applyFont="1" applyBorder="1" applyAlignment="1">
      <alignment horizontal="center" vertical="center"/>
    </xf>
    <xf numFmtId="0" fontId="11" fillId="0" borderId="11"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2" fillId="0" borderId="11" xfId="0" applyFont="1" applyBorder="1" applyAlignment="1">
      <alignment vertical="center"/>
    </xf>
    <xf numFmtId="0" fontId="12" fillId="0" borderId="11" xfId="0" applyFont="1" applyBorder="1" applyAlignment="1">
      <alignment horizontal="center" vertical="center"/>
    </xf>
    <xf numFmtId="177" fontId="12" fillId="0" borderId="11" xfId="0" applyNumberFormat="1" applyFont="1" applyBorder="1" applyAlignment="1">
      <alignment horizontal="right" vertical="center"/>
    </xf>
    <xf numFmtId="177" fontId="12" fillId="0" borderId="8" xfId="0" applyNumberFormat="1" applyFont="1" applyBorder="1" applyAlignment="1">
      <alignment horizontal="right" vertical="center"/>
    </xf>
    <xf numFmtId="0" fontId="18" fillId="0" borderId="11" xfId="0" applyFont="1" applyBorder="1" applyAlignment="1">
      <alignment horizontal="center" vertical="center"/>
    </xf>
    <xf numFmtId="0" fontId="18" fillId="0" borderId="8" xfId="0" applyFont="1" applyBorder="1" applyAlignment="1">
      <alignment horizontal="center" vertical="center"/>
    </xf>
    <xf numFmtId="177" fontId="18" fillId="0" borderId="11" xfId="0" applyNumberFormat="1" applyFont="1" applyBorder="1" applyAlignment="1">
      <alignment horizontal="right" vertical="center"/>
    </xf>
    <xf numFmtId="177" fontId="12" fillId="0" borderId="0" xfId="1" applyNumberFormat="1" applyFont="1" applyBorder="1" applyAlignment="1">
      <alignment vertical="center" shrinkToFit="1"/>
    </xf>
    <xf numFmtId="0" fontId="4" fillId="0" borderId="1" xfId="0" applyFont="1" applyBorder="1" applyAlignment="1">
      <alignment horizontal="center" vertical="center"/>
    </xf>
    <xf numFmtId="177" fontId="12" fillId="0" borderId="4" xfId="1" applyNumberFormat="1" applyFont="1" applyBorder="1" applyAlignment="1">
      <alignment vertical="center" shrinkToFit="1"/>
    </xf>
    <xf numFmtId="0" fontId="11" fillId="0" borderId="0" xfId="0" applyFont="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4" fillId="0" borderId="0" xfId="0" applyFont="1" applyAlignment="1">
      <alignment vertical="center" wrapText="1"/>
    </xf>
    <xf numFmtId="0" fontId="6" fillId="0" borderId="71" xfId="0" applyFont="1" applyBorder="1" applyAlignment="1">
      <alignment horizontal="center" vertical="center"/>
    </xf>
    <xf numFmtId="0" fontId="5" fillId="0" borderId="86" xfId="0" applyFont="1" applyBorder="1" applyAlignment="1">
      <alignment horizontal="left" vertical="top"/>
    </xf>
    <xf numFmtId="0" fontId="5" fillId="0" borderId="89" xfId="0" applyFont="1" applyBorder="1" applyAlignment="1">
      <alignment vertical="center"/>
    </xf>
    <xf numFmtId="0" fontId="5" fillId="0" borderId="70" xfId="0" applyFont="1" applyBorder="1" applyAlignment="1">
      <alignment vertical="center"/>
    </xf>
    <xf numFmtId="0" fontId="5" fillId="0" borderId="68" xfId="0" applyFont="1" applyBorder="1" applyAlignment="1">
      <alignment horizontal="left" vertical="top"/>
    </xf>
    <xf numFmtId="0" fontId="4" fillId="0" borderId="72" xfId="0" applyFont="1" applyBorder="1" applyAlignment="1">
      <alignment horizontal="center" vertical="center"/>
    </xf>
    <xf numFmtId="0" fontId="4" fillId="0" borderId="69" xfId="0" applyFont="1" applyBorder="1" applyAlignment="1">
      <alignment horizontal="center" vertical="center"/>
    </xf>
    <xf numFmtId="0" fontId="14" fillId="0" borderId="0" xfId="0" applyFont="1" applyAlignment="1">
      <alignment horizontal="left" vertical="center"/>
    </xf>
    <xf numFmtId="0" fontId="11" fillId="0" borderId="55" xfId="0" applyFont="1" applyBorder="1" applyAlignment="1">
      <alignment vertical="center"/>
    </xf>
    <xf numFmtId="0" fontId="8" fillId="0" borderId="0" xfId="0" applyFont="1" applyAlignment="1">
      <alignment vertical="center" wrapText="1"/>
    </xf>
    <xf numFmtId="0" fontId="0" fillId="0" borderId="55" xfId="0" applyBorder="1" applyAlignment="1">
      <alignment horizontal="center" vertical="center"/>
    </xf>
    <xf numFmtId="0" fontId="12" fillId="0" borderId="85" xfId="0" applyFont="1" applyBorder="1" applyAlignment="1">
      <alignment horizontal="center" vertical="center"/>
    </xf>
    <xf numFmtId="0" fontId="12" fillId="0" borderId="80" xfId="0" applyFont="1" applyBorder="1" applyAlignment="1">
      <alignment horizontal="center" vertical="center"/>
    </xf>
    <xf numFmtId="0" fontId="11" fillId="0" borderId="103" xfId="0" applyFont="1" applyBorder="1" applyAlignment="1">
      <alignment horizontal="center" vertical="center"/>
    </xf>
    <xf numFmtId="0" fontId="11" fillId="0" borderId="81" xfId="0" applyFont="1" applyBorder="1" applyAlignment="1">
      <alignment horizontal="center" vertical="center"/>
    </xf>
    <xf numFmtId="38" fontId="6" fillId="0" borderId="69" xfId="1" applyFont="1" applyBorder="1" applyAlignment="1">
      <alignment horizontal="right" vertical="top" shrinkToFit="1"/>
    </xf>
    <xf numFmtId="38" fontId="13" fillId="0" borderId="68" xfId="1" applyFont="1" applyBorder="1" applyAlignment="1">
      <alignment shrinkToFit="1"/>
    </xf>
    <xf numFmtId="38" fontId="13" fillId="0" borderId="69" xfId="1" applyFont="1" applyBorder="1" applyAlignment="1">
      <alignment shrinkToFit="1"/>
    </xf>
    <xf numFmtId="38" fontId="6" fillId="0" borderId="72" xfId="1" applyFont="1" applyBorder="1" applyAlignment="1">
      <alignment horizontal="right" vertical="top" shrinkToFit="1"/>
    </xf>
    <xf numFmtId="0" fontId="11" fillId="0" borderId="75" xfId="0" applyFont="1" applyBorder="1" applyAlignment="1">
      <alignment horizontal="center" vertical="center"/>
    </xf>
    <xf numFmtId="0" fontId="11" fillId="0" borderId="85" xfId="0" applyFont="1" applyBorder="1" applyAlignment="1">
      <alignment horizontal="center" vertical="center"/>
    </xf>
    <xf numFmtId="177" fontId="12" fillId="0" borderId="85" xfId="0" applyNumberFormat="1" applyFont="1" applyBorder="1" applyAlignment="1">
      <alignment horizontal="right" vertical="center"/>
    </xf>
    <xf numFmtId="0" fontId="11" fillId="0" borderId="103" xfId="0" applyFont="1" applyBorder="1" applyAlignment="1">
      <alignment vertical="center"/>
    </xf>
    <xf numFmtId="0" fontId="11" fillId="0" borderId="81" xfId="0" applyFont="1" applyBorder="1" applyAlignment="1">
      <alignment vertical="center"/>
    </xf>
    <xf numFmtId="0" fontId="11" fillId="0" borderId="80" xfId="0" applyFont="1" applyBorder="1" applyAlignment="1">
      <alignment vertical="center"/>
    </xf>
    <xf numFmtId="0" fontId="11" fillId="0" borderId="74" xfId="0" applyFont="1" applyBorder="1" applyAlignment="1">
      <alignment horizontal="center" vertical="center"/>
    </xf>
    <xf numFmtId="0" fontId="11" fillId="0" borderId="83" xfId="0" applyFont="1" applyBorder="1" applyAlignment="1">
      <alignment vertical="center"/>
    </xf>
    <xf numFmtId="177" fontId="4" fillId="0" borderId="69" xfId="1" applyNumberFormat="1" applyFont="1" applyBorder="1" applyAlignment="1">
      <alignment vertical="center" shrinkToFit="1"/>
    </xf>
    <xf numFmtId="177" fontId="12" fillId="0" borderId="68" xfId="1" applyNumberFormat="1" applyFont="1" applyBorder="1" applyAlignment="1">
      <alignment vertical="center" shrinkToFit="1"/>
    </xf>
    <xf numFmtId="177" fontId="12" fillId="0" borderId="69" xfId="1" applyNumberFormat="1" applyFont="1" applyBorder="1" applyAlignment="1">
      <alignment vertical="center" shrinkToFit="1"/>
    </xf>
    <xf numFmtId="177" fontId="4" fillId="0" borderId="72" xfId="1" applyNumberFormat="1" applyFont="1" applyBorder="1" applyAlignment="1">
      <alignment vertical="center" shrinkToFit="1"/>
    </xf>
    <xf numFmtId="178" fontId="12" fillId="0" borderId="72" xfId="1" applyNumberFormat="1" applyFont="1" applyBorder="1" applyAlignment="1">
      <alignment vertical="center" shrinkToFit="1"/>
    </xf>
    <xf numFmtId="0" fontId="11" fillId="0" borderId="104" xfId="0" applyFont="1" applyBorder="1" applyAlignment="1">
      <alignment vertical="center"/>
    </xf>
    <xf numFmtId="0" fontId="11" fillId="0" borderId="105" xfId="0" applyFont="1" applyBorder="1" applyAlignment="1">
      <alignment vertical="center"/>
    </xf>
    <xf numFmtId="177" fontId="12" fillId="0" borderId="73" xfId="1" applyNumberFormat="1" applyFont="1" applyBorder="1" applyAlignment="1">
      <alignment vertical="center" shrinkToFit="1"/>
    </xf>
    <xf numFmtId="177" fontId="4" fillId="0" borderId="78" xfId="1" applyNumberFormat="1" applyFont="1" applyBorder="1" applyAlignment="1">
      <alignment vertical="center" shrinkToFit="1"/>
    </xf>
    <xf numFmtId="0" fontId="3" fillId="0" borderId="85" xfId="0" applyFont="1" applyBorder="1" applyAlignment="1">
      <alignment horizontal="center" vertical="center"/>
    </xf>
    <xf numFmtId="177" fontId="18" fillId="0" borderId="85" xfId="0" applyNumberFormat="1" applyFont="1" applyBorder="1" applyAlignment="1">
      <alignment horizontal="right" vertical="center"/>
    </xf>
    <xf numFmtId="177" fontId="18" fillId="0" borderId="77" xfId="0" applyNumberFormat="1" applyFont="1" applyBorder="1" applyAlignment="1">
      <alignment horizontal="right" vertical="center"/>
    </xf>
    <xf numFmtId="0" fontId="18" fillId="0" borderId="76" xfId="0" applyFont="1" applyBorder="1" applyAlignment="1">
      <alignment horizontal="center" vertical="center"/>
    </xf>
    <xf numFmtId="177" fontId="18" fillId="0" borderId="76" xfId="0" applyNumberFormat="1" applyFont="1" applyBorder="1" applyAlignment="1">
      <alignment horizontal="right" vertical="center"/>
    </xf>
    <xf numFmtId="0" fontId="3" fillId="0" borderId="76" xfId="0" applyFont="1" applyBorder="1" applyAlignment="1">
      <alignment horizontal="center" vertical="center"/>
    </xf>
    <xf numFmtId="0" fontId="11" fillId="0" borderId="106" xfId="0" applyFont="1" applyBorder="1" applyAlignment="1">
      <alignment vertical="center"/>
    </xf>
    <xf numFmtId="0" fontId="11" fillId="0" borderId="104" xfId="0" applyFont="1" applyBorder="1" applyAlignment="1">
      <alignment horizontal="center" vertical="center"/>
    </xf>
    <xf numFmtId="0" fontId="11" fillId="0" borderId="82" xfId="0" applyFont="1" applyBorder="1" applyAlignment="1">
      <alignment vertical="center"/>
    </xf>
    <xf numFmtId="0" fontId="11" fillId="0" borderId="83" xfId="0" applyFont="1" applyBorder="1" applyAlignment="1">
      <alignment horizontal="center" vertical="center"/>
    </xf>
    <xf numFmtId="38" fontId="6" fillId="0" borderId="69" xfId="1" applyFont="1" applyBorder="1" applyAlignment="1" applyProtection="1">
      <alignment horizontal="right" vertical="top" shrinkToFit="1"/>
    </xf>
    <xf numFmtId="38" fontId="12" fillId="0" borderId="68" xfId="1" applyFont="1" applyBorder="1" applyAlignment="1">
      <alignment shrinkToFit="1"/>
    </xf>
    <xf numFmtId="38" fontId="12" fillId="0" borderId="69" xfId="1" applyFont="1" applyBorder="1" applyAlignment="1">
      <alignment shrinkToFit="1"/>
    </xf>
    <xf numFmtId="38" fontId="4" fillId="0" borderId="69" xfId="1" applyFont="1" applyBorder="1" applyAlignment="1">
      <alignment horizontal="right" vertical="top" shrinkToFit="1"/>
    </xf>
    <xf numFmtId="38" fontId="4" fillId="0" borderId="72" xfId="1" applyFont="1" applyBorder="1" applyAlignment="1">
      <alignment horizontal="right" vertical="top" shrinkToFit="1"/>
    </xf>
    <xf numFmtId="177" fontId="4" fillId="0" borderId="69" xfId="1" applyNumberFormat="1" applyFont="1" applyBorder="1" applyAlignment="1" applyProtection="1">
      <alignment vertical="center" shrinkToFit="1"/>
    </xf>
    <xf numFmtId="177" fontId="12" fillId="0" borderId="59" xfId="0" applyNumberFormat="1" applyFont="1" applyBorder="1" applyAlignment="1">
      <alignment horizontal="right" vertical="center"/>
    </xf>
    <xf numFmtId="0" fontId="11" fillId="0" borderId="107" xfId="0" applyFont="1" applyBorder="1" applyAlignment="1">
      <alignment vertical="center"/>
    </xf>
    <xf numFmtId="0" fontId="11" fillId="0" borderId="84" xfId="0" applyFont="1" applyBorder="1" applyAlignment="1">
      <alignment vertical="center"/>
    </xf>
    <xf numFmtId="38" fontId="13" fillId="2" borderId="68" xfId="1" applyFont="1" applyFill="1" applyBorder="1" applyAlignment="1" applyProtection="1">
      <alignment shrinkToFit="1"/>
      <protection locked="0"/>
    </xf>
    <xf numFmtId="38" fontId="13" fillId="2" borderId="72" xfId="1" applyFont="1" applyFill="1" applyBorder="1" applyAlignment="1" applyProtection="1">
      <alignment shrinkToFit="1"/>
      <protection locked="0"/>
    </xf>
    <xf numFmtId="177" fontId="12" fillId="2" borderId="68" xfId="1" applyNumberFormat="1" applyFont="1" applyFill="1" applyBorder="1" applyAlignment="1" applyProtection="1">
      <alignment vertical="center" shrinkToFit="1"/>
      <protection locked="0"/>
    </xf>
    <xf numFmtId="177" fontId="12" fillId="2" borderId="69" xfId="1" applyNumberFormat="1" applyFont="1" applyFill="1" applyBorder="1" applyAlignment="1" applyProtection="1">
      <alignment vertical="center" shrinkToFit="1"/>
      <protection locked="0"/>
    </xf>
    <xf numFmtId="177" fontId="4" fillId="2" borderId="69" xfId="1" applyNumberFormat="1" applyFont="1" applyFill="1" applyBorder="1" applyAlignment="1" applyProtection="1">
      <alignment vertical="center" shrinkToFit="1"/>
      <protection locked="0"/>
    </xf>
    <xf numFmtId="177" fontId="12" fillId="2" borderId="72" xfId="1" applyNumberFormat="1" applyFont="1" applyFill="1" applyBorder="1" applyAlignment="1" applyProtection="1">
      <alignment vertical="center" shrinkToFit="1"/>
      <protection locked="0"/>
    </xf>
    <xf numFmtId="178" fontId="12" fillId="2" borderId="72" xfId="1" applyNumberFormat="1" applyFont="1" applyFill="1" applyBorder="1" applyAlignment="1" applyProtection="1">
      <alignment vertical="center" shrinkToFit="1"/>
      <protection locked="0"/>
    </xf>
    <xf numFmtId="177" fontId="12" fillId="2" borderId="73" xfId="1" applyNumberFormat="1" applyFont="1" applyFill="1" applyBorder="1" applyAlignment="1" applyProtection="1">
      <alignment vertical="center" shrinkToFit="1"/>
      <protection locked="0"/>
    </xf>
    <xf numFmtId="177" fontId="12" fillId="2" borderId="78" xfId="1" applyNumberFormat="1" applyFont="1" applyFill="1" applyBorder="1" applyAlignment="1" applyProtection="1">
      <alignment vertical="center" shrinkToFit="1"/>
      <protection locked="0"/>
    </xf>
    <xf numFmtId="178" fontId="12" fillId="2" borderId="78" xfId="1" applyNumberFormat="1" applyFont="1" applyFill="1" applyBorder="1" applyAlignment="1" applyProtection="1">
      <alignment vertical="center" shrinkToFit="1"/>
      <protection locked="0"/>
    </xf>
    <xf numFmtId="177" fontId="12" fillId="2" borderId="5" xfId="1" applyNumberFormat="1" applyFont="1" applyFill="1" applyBorder="1" applyAlignment="1" applyProtection="1">
      <alignment vertical="center" shrinkToFit="1"/>
      <protection locked="0"/>
    </xf>
    <xf numFmtId="177" fontId="12" fillId="2" borderId="4" xfId="1" applyNumberFormat="1" applyFont="1" applyFill="1" applyBorder="1" applyAlignment="1" applyProtection="1">
      <alignment vertical="center" shrinkToFit="1"/>
      <protection locked="0"/>
    </xf>
    <xf numFmtId="0" fontId="12" fillId="2" borderId="69" xfId="0" applyFont="1" applyFill="1" applyBorder="1" applyAlignment="1" applyProtection="1">
      <alignment vertical="center"/>
      <protection locked="0"/>
    </xf>
    <xf numFmtId="0" fontId="12" fillId="2" borderId="1" xfId="0" applyFont="1" applyFill="1" applyBorder="1" applyAlignment="1" applyProtection="1">
      <alignment vertical="center"/>
      <protection locked="0"/>
    </xf>
    <xf numFmtId="1" fontId="12" fillId="2" borderId="69" xfId="0" applyNumberFormat="1" applyFont="1" applyFill="1" applyBorder="1" applyAlignment="1" applyProtection="1">
      <alignment vertical="center"/>
      <protection locked="0"/>
    </xf>
    <xf numFmtId="1" fontId="12" fillId="2" borderId="0" xfId="0" applyNumberFormat="1" applyFont="1" applyFill="1" applyAlignment="1" applyProtection="1">
      <alignment vertical="center"/>
      <protection locked="0"/>
    </xf>
    <xf numFmtId="0" fontId="12" fillId="2" borderId="68" xfId="0" applyFont="1" applyFill="1" applyBorder="1" applyAlignment="1" applyProtection="1">
      <alignment vertical="center"/>
      <protection locked="0"/>
    </xf>
    <xf numFmtId="0" fontId="12" fillId="2" borderId="5" xfId="0" applyFont="1" applyFill="1" applyBorder="1" applyAlignment="1" applyProtection="1">
      <alignment vertical="center"/>
      <protection locked="0"/>
    </xf>
    <xf numFmtId="0" fontId="12" fillId="0" borderId="68" xfId="0" applyFont="1" applyBorder="1" applyAlignment="1" applyProtection="1">
      <alignment vertical="center"/>
      <protection locked="0"/>
    </xf>
    <xf numFmtId="1" fontId="12" fillId="0" borderId="69" xfId="0" applyNumberFormat="1" applyFont="1" applyBorder="1" applyAlignment="1" applyProtection="1">
      <alignment vertical="center"/>
      <protection locked="0"/>
    </xf>
    <xf numFmtId="0" fontId="12" fillId="0" borderId="69" xfId="0" applyFont="1" applyBorder="1" applyAlignment="1" applyProtection="1">
      <alignment vertical="center"/>
      <protection locked="0"/>
    </xf>
    <xf numFmtId="38" fontId="6" fillId="0" borderId="69" xfId="1" applyFont="1" applyFill="1" applyBorder="1" applyAlignment="1">
      <alignment horizontal="right" vertical="top" shrinkToFit="1"/>
    </xf>
    <xf numFmtId="38" fontId="13" fillId="0" borderId="68" xfId="1" applyFont="1" applyFill="1" applyBorder="1" applyAlignment="1">
      <alignment shrinkToFit="1"/>
    </xf>
    <xf numFmtId="38" fontId="13" fillId="0" borderId="69" xfId="1" applyFont="1" applyFill="1" applyBorder="1" applyAlignment="1">
      <alignment shrinkToFit="1"/>
    </xf>
    <xf numFmtId="38" fontId="6" fillId="0" borderId="72" xfId="1" applyFont="1" applyFill="1" applyBorder="1" applyAlignment="1">
      <alignment horizontal="right" vertical="top" shrinkToFit="1"/>
    </xf>
    <xf numFmtId="178" fontId="12" fillId="0" borderId="72" xfId="1" applyNumberFormat="1" applyFont="1" applyFill="1" applyBorder="1" applyAlignment="1" applyProtection="1">
      <alignment vertical="center" shrinkToFit="1"/>
      <protection locked="0"/>
    </xf>
    <xf numFmtId="38" fontId="13" fillId="0" borderId="68" xfId="1" applyFont="1" applyFill="1" applyBorder="1" applyAlignment="1" applyProtection="1">
      <alignment shrinkToFit="1"/>
      <protection locked="0"/>
    </xf>
    <xf numFmtId="38" fontId="13" fillId="0" borderId="72" xfId="1" applyFont="1" applyFill="1" applyBorder="1" applyAlignment="1" applyProtection="1">
      <alignment shrinkToFit="1"/>
      <protection locked="0"/>
    </xf>
    <xf numFmtId="0" fontId="12" fillId="0" borderId="5" xfId="0" applyFont="1" applyBorder="1" applyAlignment="1" applyProtection="1">
      <alignment vertical="center"/>
      <protection locked="0"/>
    </xf>
    <xf numFmtId="1" fontId="12" fillId="0" borderId="0" xfId="0" applyNumberFormat="1" applyFont="1" applyAlignment="1" applyProtection="1">
      <alignment vertical="center"/>
      <protection locked="0"/>
    </xf>
    <xf numFmtId="0" fontId="12" fillId="0" borderId="1" xfId="0" applyFont="1" applyBorder="1" applyAlignment="1" applyProtection="1">
      <alignment vertical="center"/>
      <protection locked="0"/>
    </xf>
    <xf numFmtId="177" fontId="12" fillId="0" borderId="73" xfId="1" applyNumberFormat="1" applyFont="1" applyFill="1" applyBorder="1" applyAlignment="1" applyProtection="1">
      <alignment vertical="center" shrinkToFit="1"/>
      <protection locked="0"/>
    </xf>
    <xf numFmtId="177" fontId="12" fillId="0" borderId="78" xfId="1" applyNumberFormat="1" applyFont="1" applyFill="1" applyBorder="1" applyAlignment="1" applyProtection="1">
      <alignment vertical="center" shrinkToFit="1"/>
      <protection locked="0"/>
    </xf>
    <xf numFmtId="177" fontId="12" fillId="0" borderId="5" xfId="1" applyNumberFormat="1" applyFont="1" applyFill="1" applyBorder="1" applyAlignment="1" applyProtection="1">
      <alignment vertical="center" shrinkToFit="1"/>
      <protection locked="0"/>
    </xf>
    <xf numFmtId="177" fontId="12" fillId="0" borderId="4" xfId="1" applyNumberFormat="1" applyFont="1" applyFill="1" applyBorder="1" applyAlignment="1">
      <alignment vertical="center" shrinkToFit="1"/>
    </xf>
    <xf numFmtId="177" fontId="4" fillId="0" borderId="69" xfId="1" applyNumberFormat="1" applyFont="1" applyFill="1" applyBorder="1" applyAlignment="1">
      <alignment vertical="center" shrinkToFit="1"/>
    </xf>
    <xf numFmtId="177" fontId="12" fillId="0" borderId="68" xfId="1" applyNumberFormat="1" applyFont="1" applyFill="1" applyBorder="1" applyAlignment="1">
      <alignment vertical="center" shrinkToFit="1"/>
    </xf>
    <xf numFmtId="177" fontId="12" fillId="0" borderId="69" xfId="1" applyNumberFormat="1" applyFont="1" applyFill="1" applyBorder="1" applyAlignment="1">
      <alignment vertical="center" shrinkToFit="1"/>
    </xf>
    <xf numFmtId="177" fontId="4" fillId="0" borderId="72" xfId="1" applyNumberFormat="1" applyFont="1" applyFill="1" applyBorder="1" applyAlignment="1">
      <alignment vertical="center" shrinkToFit="1"/>
    </xf>
    <xf numFmtId="178" fontId="12" fillId="0" borderId="72" xfId="1" applyNumberFormat="1" applyFont="1" applyFill="1" applyBorder="1" applyAlignment="1">
      <alignment vertical="center" shrinkToFit="1"/>
    </xf>
    <xf numFmtId="177" fontId="12" fillId="0" borderId="4" xfId="1" applyNumberFormat="1" applyFont="1" applyFill="1" applyBorder="1" applyAlignment="1" applyProtection="1">
      <alignment vertical="center" shrinkToFit="1"/>
      <protection locked="0"/>
    </xf>
    <xf numFmtId="177" fontId="4" fillId="0" borderId="0" xfId="1" applyNumberFormat="1" applyFont="1" applyFill="1" applyBorder="1" applyAlignment="1">
      <alignment vertical="center" shrinkToFit="1"/>
    </xf>
    <xf numFmtId="177" fontId="12" fillId="0" borderId="73" xfId="1" applyNumberFormat="1" applyFont="1" applyFill="1" applyBorder="1" applyAlignment="1">
      <alignment vertical="center" shrinkToFit="1"/>
    </xf>
    <xf numFmtId="177" fontId="12" fillId="0" borderId="0" xfId="1" applyNumberFormat="1" applyFont="1" applyFill="1" applyBorder="1" applyAlignment="1">
      <alignment vertical="center" shrinkToFit="1"/>
    </xf>
    <xf numFmtId="177" fontId="4" fillId="0" borderId="78" xfId="1" applyNumberFormat="1" applyFont="1" applyFill="1" applyBorder="1" applyAlignment="1">
      <alignment vertical="center" shrinkToFit="1"/>
    </xf>
    <xf numFmtId="177" fontId="12" fillId="0" borderId="68" xfId="1" applyNumberFormat="1" applyFont="1" applyFill="1" applyBorder="1" applyAlignment="1" applyProtection="1">
      <alignment vertical="center" shrinkToFit="1"/>
      <protection locked="0"/>
    </xf>
    <xf numFmtId="177" fontId="12" fillId="0" borderId="69" xfId="1" applyNumberFormat="1" applyFont="1" applyFill="1" applyBorder="1" applyAlignment="1" applyProtection="1">
      <alignment vertical="center" shrinkToFit="1"/>
      <protection locked="0"/>
    </xf>
    <xf numFmtId="177" fontId="4" fillId="0" borderId="69" xfId="1" applyNumberFormat="1" applyFont="1" applyFill="1" applyBorder="1" applyAlignment="1" applyProtection="1">
      <alignment vertical="center" shrinkToFit="1"/>
      <protection locked="0"/>
    </xf>
    <xf numFmtId="177" fontId="12" fillId="0" borderId="72" xfId="1" applyNumberFormat="1" applyFont="1" applyFill="1" applyBorder="1" applyAlignment="1" applyProtection="1">
      <alignment vertical="center" shrinkToFit="1"/>
      <protection locked="0"/>
    </xf>
    <xf numFmtId="178" fontId="12" fillId="0" borderId="78" xfId="1" applyNumberFormat="1" applyFont="1" applyFill="1" applyBorder="1" applyAlignment="1" applyProtection="1">
      <alignment vertical="center" shrinkToFit="1"/>
      <protection locked="0"/>
    </xf>
    <xf numFmtId="0" fontId="6" fillId="0" borderId="69"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11" fillId="2" borderId="69"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6" fillId="0" borderId="72" xfId="0" applyFont="1" applyBorder="1" applyAlignment="1">
      <alignment horizontal="center" vertical="center"/>
    </xf>
    <xf numFmtId="0" fontId="6" fillId="0" borderId="78" xfId="0" applyFont="1" applyBorder="1" applyAlignment="1">
      <alignment horizontal="center" vertical="center"/>
    </xf>
    <xf numFmtId="0" fontId="6" fillId="0" borderId="4" xfId="0" applyFont="1" applyBorder="1" applyAlignment="1">
      <alignment horizontal="center" vertical="center"/>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67" xfId="0" applyFont="1" applyBorder="1" applyAlignment="1">
      <alignment horizontal="center" vertical="center" wrapText="1"/>
    </xf>
    <xf numFmtId="178" fontId="12" fillId="2" borderId="68" xfId="1" applyNumberFormat="1" applyFont="1" applyFill="1" applyBorder="1" applyAlignment="1" applyProtection="1">
      <alignment vertical="center" shrinkToFit="1"/>
      <protection locked="0"/>
    </xf>
    <xf numFmtId="178" fontId="12" fillId="2" borderId="69" xfId="1" applyNumberFormat="1" applyFont="1" applyFill="1" applyBorder="1" applyAlignment="1" applyProtection="1">
      <alignment vertical="center" shrinkToFit="1"/>
      <protection locked="0"/>
    </xf>
    <xf numFmtId="180" fontId="12" fillId="0" borderId="69" xfId="1" applyNumberFormat="1" applyFont="1" applyBorder="1" applyAlignment="1">
      <alignment vertical="center" shrinkToFit="1"/>
    </xf>
    <xf numFmtId="0" fontId="0" fillId="0" borderId="60"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9" fillId="0" borderId="0" xfId="0" applyFont="1" applyAlignment="1">
      <alignment horizontal="distributed" vertical="center"/>
    </xf>
    <xf numFmtId="0" fontId="9" fillId="0" borderId="1" xfId="0" applyFont="1" applyBorder="1" applyAlignment="1">
      <alignment horizontal="distributed" vertical="center"/>
    </xf>
    <xf numFmtId="0" fontId="12" fillId="2" borderId="5" xfId="1" applyNumberFormat="1" applyFont="1" applyFill="1" applyBorder="1" applyAlignment="1" applyProtection="1">
      <alignment horizontal="center" vertical="center" shrinkToFit="1"/>
      <protection locked="0"/>
    </xf>
    <xf numFmtId="0" fontId="12" fillId="2" borderId="4" xfId="1" applyNumberFormat="1" applyFont="1" applyFill="1" applyBorder="1" applyAlignment="1" applyProtection="1">
      <alignment horizontal="center" vertical="center" shrinkToFit="1"/>
      <protection locked="0"/>
    </xf>
    <xf numFmtId="177" fontId="12" fillId="2" borderId="5" xfId="1" applyNumberFormat="1" applyFont="1" applyFill="1" applyBorder="1" applyAlignment="1" applyProtection="1">
      <alignment vertical="center" shrinkToFit="1"/>
      <protection locked="0"/>
    </xf>
    <xf numFmtId="177" fontId="12" fillId="2" borderId="1" xfId="1" applyNumberFormat="1" applyFont="1" applyFill="1" applyBorder="1" applyAlignment="1" applyProtection="1">
      <alignment vertical="center" shrinkToFit="1"/>
      <protection locked="0"/>
    </xf>
    <xf numFmtId="177" fontId="12" fillId="2" borderId="0" xfId="1" applyNumberFormat="1" applyFont="1" applyFill="1" applyBorder="1" applyAlignment="1" applyProtection="1">
      <alignment vertical="center" shrinkToFit="1"/>
      <protection locked="0"/>
    </xf>
    <xf numFmtId="177" fontId="12" fillId="2" borderId="78" xfId="1" applyNumberFormat="1" applyFont="1" applyFill="1" applyBorder="1" applyAlignment="1" applyProtection="1">
      <alignment vertical="center" shrinkToFit="1"/>
      <protection locked="0"/>
    </xf>
    <xf numFmtId="177" fontId="12" fillId="2" borderId="4" xfId="1" applyNumberFormat="1" applyFont="1" applyFill="1" applyBorder="1" applyAlignment="1" applyProtection="1">
      <alignment vertical="center" shrinkToFit="1"/>
      <protection locked="0"/>
    </xf>
    <xf numFmtId="0" fontId="5" fillId="0" borderId="1" xfId="0" applyFont="1" applyBorder="1" applyAlignment="1">
      <alignment horizontal="center" vertical="center"/>
    </xf>
    <xf numFmtId="0" fontId="11" fillId="2"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1" fillId="2" borderId="69" xfId="0" applyFont="1" applyFill="1" applyBorder="1" applyAlignment="1" applyProtection="1">
      <alignment vertical="center" shrinkToFit="1"/>
      <protection locked="0"/>
    </xf>
    <xf numFmtId="0" fontId="15" fillId="0" borderId="40" xfId="0" applyFont="1" applyBorder="1" applyAlignment="1">
      <alignment horizontal="distributed" vertical="center" wrapText="1"/>
    </xf>
    <xf numFmtId="0" fontId="15" fillId="0" borderId="46" xfId="0" applyFont="1" applyBorder="1" applyAlignment="1">
      <alignment horizontal="distributed" vertical="center" wrapText="1"/>
    </xf>
    <xf numFmtId="0" fontId="15" fillId="0" borderId="47" xfId="0" applyFont="1" applyBorder="1" applyAlignment="1">
      <alignment horizontal="distributed" vertical="center" wrapText="1"/>
    </xf>
    <xf numFmtId="0" fontId="15" fillId="0" borderId="22" xfId="0" applyFont="1" applyBorder="1" applyAlignment="1">
      <alignment horizontal="distributed" vertical="center" wrapText="1"/>
    </xf>
    <xf numFmtId="0" fontId="15" fillId="0" borderId="43" xfId="0" applyFont="1" applyBorder="1" applyAlignment="1">
      <alignment horizontal="distributed" vertical="center" wrapText="1"/>
    </xf>
    <xf numFmtId="0" fontId="15" fillId="0" borderId="48" xfId="0" applyFont="1" applyBorder="1" applyAlignment="1">
      <alignment horizontal="distributed" vertical="center" wrapText="1"/>
    </xf>
    <xf numFmtId="0" fontId="6" fillId="0" borderId="35"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36" xfId="0" applyFont="1" applyBorder="1" applyAlignment="1">
      <alignment horizontal="distributed" vertical="center" wrapText="1" justifyLastLine="1"/>
    </xf>
    <xf numFmtId="0" fontId="6" fillId="0" borderId="37" xfId="0" applyFont="1" applyBorder="1" applyAlignment="1">
      <alignment horizontal="distributed" vertical="center" wrapText="1" justifyLastLine="1"/>
    </xf>
    <xf numFmtId="0" fontId="6" fillId="0" borderId="3" xfId="0" applyFont="1" applyBorder="1" applyAlignment="1">
      <alignment horizontal="distributed" vertical="center" wrapText="1" justifyLastLine="1"/>
    </xf>
    <xf numFmtId="0" fontId="6" fillId="0" borderId="38"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35" xfId="0" applyFont="1" applyBorder="1" applyAlignment="1">
      <alignment horizontal="center" vertical="center"/>
    </xf>
    <xf numFmtId="0" fontId="4" fillId="0" borderId="2"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 xfId="0" applyFont="1" applyBorder="1" applyAlignment="1">
      <alignment horizontal="center" vertical="center"/>
    </xf>
    <xf numFmtId="0" fontId="4" fillId="0" borderId="38" xfId="0" applyFont="1" applyBorder="1" applyAlignment="1">
      <alignment horizontal="center" vertical="center"/>
    </xf>
    <xf numFmtId="0" fontId="8" fillId="0" borderId="71" xfId="0" applyFont="1" applyBorder="1" applyAlignment="1">
      <alignment horizontal="center" vertical="center"/>
    </xf>
    <xf numFmtId="0" fontId="3" fillId="0" borderId="71" xfId="0" applyFont="1" applyBorder="1" applyAlignment="1">
      <alignment horizontal="center" vertical="center"/>
    </xf>
    <xf numFmtId="0" fontId="3" fillId="0" borderId="86" xfId="0" applyFont="1" applyBorder="1" applyAlignment="1">
      <alignment horizontal="center" vertical="center"/>
    </xf>
    <xf numFmtId="0" fontId="3" fillId="0" borderId="91" xfId="0" applyFont="1" applyBorder="1" applyAlignment="1">
      <alignment horizontal="center" vertical="center"/>
    </xf>
    <xf numFmtId="0" fontId="3" fillId="0" borderId="68" xfId="0" applyFont="1" applyBorder="1" applyAlignment="1">
      <alignment horizontal="center" vertical="center"/>
    </xf>
    <xf numFmtId="0" fontId="6" fillId="0" borderId="71" xfId="0" applyFont="1" applyBorder="1" applyAlignment="1">
      <alignment horizontal="center" vertical="center"/>
    </xf>
    <xf numFmtId="0" fontId="6" fillId="0" borderId="70" xfId="0" applyFont="1" applyBorder="1" applyAlignment="1">
      <alignment horizontal="center" vertical="center"/>
    </xf>
    <xf numFmtId="0" fontId="11" fillId="2" borderId="68" xfId="0" applyFont="1" applyFill="1" applyBorder="1" applyAlignment="1" applyProtection="1">
      <alignment horizontal="center" vertical="center"/>
      <protection locked="0"/>
    </xf>
    <xf numFmtId="0" fontId="11" fillId="2" borderId="7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0" borderId="56" xfId="0" applyFont="1" applyBorder="1" applyAlignment="1">
      <alignment horizontal="center" vertical="center" wrapText="1"/>
    </xf>
    <xf numFmtId="0" fontId="0" fillId="0" borderId="61" xfId="0" applyBorder="1"/>
    <xf numFmtId="0" fontId="0" fillId="0" borderId="51" xfId="0" applyBorder="1"/>
    <xf numFmtId="0" fontId="0" fillId="0" borderId="52" xfId="0" applyBorder="1"/>
    <xf numFmtId="0" fontId="6" fillId="0" borderId="68" xfId="0" applyFont="1" applyBorder="1" applyAlignment="1">
      <alignment horizontal="left" vertical="center" wrapText="1" indent="1"/>
    </xf>
    <xf numFmtId="0" fontId="6" fillId="0" borderId="69" xfId="0" applyFont="1" applyBorder="1" applyAlignment="1">
      <alignment horizontal="left" vertical="center" indent="1"/>
    </xf>
    <xf numFmtId="0" fontId="6" fillId="0" borderId="72" xfId="0" applyFont="1" applyBorder="1" applyAlignment="1">
      <alignment horizontal="left" vertical="center" indent="1"/>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0" borderId="4" xfId="0" applyFont="1" applyBorder="1" applyAlignment="1">
      <alignment horizontal="left" vertical="center" indent="1"/>
    </xf>
    <xf numFmtId="0" fontId="6" fillId="0" borderId="68" xfId="0" applyFont="1" applyBorder="1" applyAlignment="1">
      <alignment horizontal="center" wrapText="1"/>
    </xf>
    <xf numFmtId="0" fontId="6" fillId="0" borderId="69" xfId="0" applyFont="1" applyBorder="1" applyAlignment="1">
      <alignment horizontal="center" wrapText="1"/>
    </xf>
    <xf numFmtId="0" fontId="6" fillId="0" borderId="72"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39" xfId="0" applyFont="1" applyBorder="1" applyAlignment="1">
      <alignment horizontal="left" wrapText="1" indent="1"/>
    </xf>
    <xf numFmtId="0" fontId="6" fillId="0" borderId="30" xfId="0" applyFont="1" applyBorder="1" applyAlignment="1">
      <alignment horizontal="left" wrapText="1" indent="1"/>
    </xf>
    <xf numFmtId="0" fontId="6" fillId="0" borderId="31" xfId="0" applyFont="1" applyBorder="1" applyAlignment="1">
      <alignment horizontal="left" wrapText="1" indent="1"/>
    </xf>
    <xf numFmtId="0" fontId="6" fillId="0" borderId="13" xfId="0" applyFont="1" applyBorder="1" applyAlignment="1">
      <alignment horizontal="left" wrapText="1" indent="1"/>
    </xf>
    <xf numFmtId="0" fontId="6" fillId="0" borderId="14" xfId="0" applyFont="1" applyBorder="1" applyAlignment="1">
      <alignment horizontal="left" wrapText="1" indent="1"/>
    </xf>
    <xf numFmtId="0" fontId="6" fillId="0" borderId="15" xfId="0" applyFont="1" applyBorder="1" applyAlignment="1">
      <alignment horizontal="left" wrapText="1" indent="1"/>
    </xf>
    <xf numFmtId="0" fontId="6" fillId="0" borderId="7"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4" fillId="0" borderId="39" xfId="0" applyFont="1" applyBorder="1" applyAlignment="1">
      <alignment horizontal="center" vertical="center" wrapText="1"/>
    </xf>
    <xf numFmtId="0" fontId="0" fillId="0" borderId="78" xfId="0" applyBorder="1"/>
    <xf numFmtId="0" fontId="0" fillId="0" borderId="5" xfId="0" applyBorder="1"/>
    <xf numFmtId="0" fontId="0" fillId="0" borderId="4" xfId="0" applyBorder="1"/>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12" fillId="0" borderId="74" xfId="0" applyFont="1" applyBorder="1" applyAlignment="1">
      <alignment horizontal="center" vertical="center"/>
    </xf>
    <xf numFmtId="0" fontId="0" fillId="0" borderId="79" xfId="0" applyBorder="1" applyAlignment="1">
      <alignment horizontal="center" vertical="center"/>
    </xf>
    <xf numFmtId="0" fontId="4" fillId="0" borderId="0" xfId="0" applyFont="1" applyAlignment="1">
      <alignment horizontal="left" vertical="center"/>
    </xf>
    <xf numFmtId="0" fontId="4" fillId="0" borderId="78" xfId="0" applyFont="1" applyBorder="1" applyAlignment="1">
      <alignment horizontal="left" vertical="center"/>
    </xf>
    <xf numFmtId="49" fontId="11" fillId="2" borderId="70" xfId="0" applyNumberFormat="1"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protection locked="0"/>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95"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4" fillId="0" borderId="96" xfId="0" applyFont="1" applyBorder="1" applyAlignment="1">
      <alignment horizontal="center"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5" fillId="0" borderId="89" xfId="0" applyFont="1" applyBorder="1" applyAlignment="1">
      <alignment horizontal="distributed" vertical="center"/>
    </xf>
    <xf numFmtId="0" fontId="5" fillId="0" borderId="69" xfId="0" applyFont="1" applyBorder="1" applyAlignment="1">
      <alignment horizontal="left" vertical="top"/>
    </xf>
    <xf numFmtId="0" fontId="5" fillId="0" borderId="72" xfId="0" applyFont="1" applyBorder="1" applyAlignment="1">
      <alignment horizontal="left" vertical="top"/>
    </xf>
    <xf numFmtId="49" fontId="11" fillId="2" borderId="90" xfId="0" applyNumberFormat="1" applyFont="1" applyFill="1" applyBorder="1" applyAlignment="1" applyProtection="1">
      <alignment horizontal="center" vertical="center"/>
      <protection locked="0"/>
    </xf>
    <xf numFmtId="0" fontId="11" fillId="2" borderId="90" xfId="0" applyFont="1" applyFill="1" applyBorder="1" applyAlignment="1" applyProtection="1">
      <alignment horizontal="center" vertical="center"/>
      <protection locked="0"/>
    </xf>
    <xf numFmtId="49" fontId="11" fillId="2" borderId="86" xfId="0" applyNumberFormat="1" applyFont="1" applyFill="1" applyBorder="1" applyAlignment="1" applyProtection="1">
      <alignment horizontal="center" vertical="center"/>
      <protection locked="0"/>
    </xf>
    <xf numFmtId="0" fontId="11" fillId="2" borderId="86" xfId="0" applyFont="1" applyFill="1" applyBorder="1" applyAlignment="1" applyProtection="1">
      <alignment horizontal="center" vertical="center"/>
      <protection locked="0"/>
    </xf>
    <xf numFmtId="49" fontId="11" fillId="2" borderId="87" xfId="0" applyNumberFormat="1" applyFont="1" applyFill="1" applyBorder="1" applyAlignment="1" applyProtection="1">
      <alignment horizontal="center" vertical="center"/>
      <protection locked="0"/>
    </xf>
    <xf numFmtId="0" fontId="11" fillId="2" borderId="87" xfId="0" applyFont="1" applyFill="1" applyBorder="1" applyAlignment="1" applyProtection="1">
      <alignment horizontal="center" vertical="center"/>
      <protection locked="0"/>
    </xf>
    <xf numFmtId="0" fontId="12" fillId="2" borderId="92" xfId="0" applyFont="1" applyFill="1" applyBorder="1" applyAlignment="1" applyProtection="1">
      <alignment horizontal="left" vertical="center" wrapText="1"/>
      <protection locked="0"/>
    </xf>
    <xf numFmtId="0" fontId="12" fillId="2" borderId="93" xfId="0" applyFont="1" applyFill="1" applyBorder="1" applyAlignment="1" applyProtection="1">
      <alignment horizontal="left" vertical="center" wrapText="1"/>
      <protection locked="0"/>
    </xf>
    <xf numFmtId="0" fontId="12" fillId="2" borderId="94" xfId="0" applyFont="1" applyFill="1" applyBorder="1" applyAlignment="1" applyProtection="1">
      <alignment horizontal="left" vertical="center" wrapText="1"/>
      <protection locked="0"/>
    </xf>
    <xf numFmtId="0" fontId="12" fillId="2" borderId="13" xfId="0" applyFont="1" applyFill="1" applyBorder="1" applyAlignment="1" applyProtection="1">
      <alignment horizontal="left" vertical="center" wrapText="1"/>
      <protection locked="0"/>
    </xf>
    <xf numFmtId="0" fontId="12" fillId="2" borderId="14" xfId="0" applyFont="1" applyFill="1" applyBorder="1" applyAlignment="1" applyProtection="1">
      <alignment horizontal="left" vertical="center" wrapText="1"/>
      <protection locked="0"/>
    </xf>
    <xf numFmtId="0" fontId="12" fillId="2" borderId="17" xfId="0" applyFont="1" applyFill="1" applyBorder="1" applyAlignment="1" applyProtection="1">
      <alignment horizontal="left" vertical="center" wrapText="1"/>
      <protection locked="0"/>
    </xf>
    <xf numFmtId="0" fontId="12" fillId="2" borderId="95" xfId="0" applyFont="1" applyFill="1" applyBorder="1" applyAlignment="1" applyProtection="1">
      <alignment horizontal="left" vertical="center" wrapText="1"/>
      <protection locked="0"/>
    </xf>
    <xf numFmtId="0" fontId="12" fillId="2" borderId="15" xfId="0" applyFont="1" applyFill="1" applyBorder="1" applyAlignment="1" applyProtection="1">
      <alignment horizontal="left" vertical="center" wrapText="1"/>
      <protection locked="0"/>
    </xf>
    <xf numFmtId="0" fontId="4" fillId="0" borderId="69" xfId="0" applyFont="1" applyBorder="1" applyAlignment="1">
      <alignment horizontal="center" vertical="center"/>
    </xf>
    <xf numFmtId="0" fontId="12" fillId="2" borderId="68" xfId="1" applyNumberFormat="1" applyFont="1" applyFill="1" applyBorder="1" applyAlignment="1" applyProtection="1">
      <alignment vertical="center" shrinkToFit="1"/>
      <protection locked="0"/>
    </xf>
    <xf numFmtId="0" fontId="12" fillId="2" borderId="69" xfId="1" applyNumberFormat="1" applyFont="1" applyFill="1" applyBorder="1" applyAlignment="1" applyProtection="1">
      <alignment vertical="center" shrinkToFit="1"/>
      <protection locked="0"/>
    </xf>
    <xf numFmtId="178" fontId="12" fillId="2" borderId="72" xfId="1" applyNumberFormat="1" applyFont="1" applyFill="1" applyBorder="1" applyAlignment="1" applyProtection="1">
      <alignment vertical="center" shrinkToFit="1"/>
      <protection locked="0"/>
    </xf>
    <xf numFmtId="0" fontId="4" fillId="0" borderId="0" xfId="0" applyFont="1" applyAlignment="1">
      <alignment horizontal="center" vertical="center"/>
    </xf>
    <xf numFmtId="177" fontId="12" fillId="2" borderId="73" xfId="1" applyNumberFormat="1" applyFont="1" applyFill="1" applyBorder="1" applyAlignment="1" applyProtection="1">
      <alignment vertical="center" shrinkToFit="1"/>
      <protection locked="0"/>
    </xf>
    <xf numFmtId="49" fontId="11" fillId="2" borderId="88" xfId="0" applyNumberFormat="1" applyFont="1" applyFill="1" applyBorder="1" applyAlignment="1" applyProtection="1">
      <alignment horizontal="center" vertical="center"/>
      <protection locked="0"/>
    </xf>
    <xf numFmtId="0" fontId="11" fillId="2" borderId="88" xfId="0" applyFont="1" applyFill="1" applyBorder="1" applyAlignment="1" applyProtection="1">
      <alignment horizontal="center" vertical="center"/>
      <protection locked="0"/>
    </xf>
    <xf numFmtId="49" fontId="11" fillId="2" borderId="89" xfId="0" applyNumberFormat="1" applyFont="1" applyFill="1" applyBorder="1" applyAlignment="1" applyProtection="1">
      <alignment horizontal="center" vertical="center"/>
      <protection locked="0"/>
    </xf>
    <xf numFmtId="0" fontId="11" fillId="2" borderId="89" xfId="0" applyFont="1" applyFill="1" applyBorder="1" applyAlignment="1" applyProtection="1">
      <alignment horizontal="center" vertical="center"/>
      <protection locked="0"/>
    </xf>
    <xf numFmtId="0" fontId="3" fillId="0" borderId="69"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0" xfId="0" applyFont="1" applyAlignment="1">
      <alignment horizontal="center" vertical="center"/>
    </xf>
    <xf numFmtId="0" fontId="3" fillId="0" borderId="78"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1" fillId="2" borderId="69" xfId="0" applyFont="1" applyFill="1" applyBorder="1" applyAlignment="1" applyProtection="1">
      <alignment horizontal="center" vertical="center" shrinkToFit="1"/>
      <protection locked="0"/>
    </xf>
    <xf numFmtId="0" fontId="1" fillId="2" borderId="69" xfId="0" applyFont="1" applyFill="1" applyBorder="1" applyAlignment="1" applyProtection="1">
      <alignment shrinkToFit="1"/>
      <protection locked="0"/>
    </xf>
    <xf numFmtId="0" fontId="1" fillId="2" borderId="72" xfId="0" applyFont="1" applyFill="1" applyBorder="1" applyAlignment="1" applyProtection="1">
      <alignment shrinkToFit="1"/>
      <protection locked="0"/>
    </xf>
    <xf numFmtId="0" fontId="11" fillId="2" borderId="0" xfId="0" applyFont="1" applyFill="1" applyAlignment="1" applyProtection="1">
      <alignment horizontal="center" vertical="center" shrinkToFit="1"/>
      <protection locked="0"/>
    </xf>
    <xf numFmtId="0" fontId="1" fillId="2" borderId="0" xfId="0" applyFont="1" applyFill="1" applyAlignment="1" applyProtection="1">
      <alignment shrinkToFit="1"/>
      <protection locked="0"/>
    </xf>
    <xf numFmtId="0" fontId="1" fillId="2" borderId="78" xfId="0" applyFont="1" applyFill="1" applyBorder="1" applyAlignment="1" applyProtection="1">
      <alignment shrinkToFit="1"/>
      <protection locked="0"/>
    </xf>
    <xf numFmtId="0" fontId="1" fillId="2" borderId="1" xfId="0" applyFont="1" applyFill="1" applyBorder="1" applyAlignment="1" applyProtection="1">
      <alignment shrinkToFit="1"/>
      <protection locked="0"/>
    </xf>
    <xf numFmtId="0" fontId="1" fillId="2" borderId="4" xfId="0" applyFont="1" applyFill="1" applyBorder="1" applyAlignment="1" applyProtection="1">
      <alignment shrinkToFit="1"/>
      <protection locked="0"/>
    </xf>
    <xf numFmtId="177" fontId="0" fillId="2" borderId="0" xfId="0" applyNumberFormat="1" applyFill="1" applyAlignment="1" applyProtection="1">
      <alignment vertical="center" shrinkToFit="1"/>
      <protection locked="0"/>
    </xf>
    <xf numFmtId="177" fontId="0" fillId="2" borderId="78" xfId="0" applyNumberFormat="1" applyFill="1" applyBorder="1" applyAlignment="1" applyProtection="1">
      <alignment vertical="center" shrinkToFit="1"/>
      <protection locked="0"/>
    </xf>
    <xf numFmtId="0" fontId="0" fillId="2" borderId="0" xfId="0" applyFill="1" applyAlignment="1" applyProtection="1">
      <alignment vertical="center" shrinkToFit="1"/>
      <protection locked="0"/>
    </xf>
    <xf numFmtId="0" fontId="0" fillId="2" borderId="78" xfId="0" applyFill="1" applyBorder="1" applyAlignment="1" applyProtection="1">
      <alignment vertical="center" shrinkToFit="1"/>
      <protection locked="0"/>
    </xf>
    <xf numFmtId="0" fontId="11" fillId="0" borderId="1" xfId="0" applyFont="1" applyBorder="1" applyAlignment="1" applyProtection="1">
      <alignment horizontal="center" vertical="center"/>
      <protection locked="0"/>
    </xf>
    <xf numFmtId="0" fontId="11" fillId="2" borderId="1" xfId="0" applyFont="1" applyFill="1" applyBorder="1" applyAlignment="1" applyProtection="1">
      <alignment vertical="center" shrinkToFit="1"/>
      <protection locked="0"/>
    </xf>
    <xf numFmtId="176" fontId="12" fillId="2" borderId="0" xfId="0" applyNumberFormat="1" applyFont="1" applyFill="1" applyAlignment="1" applyProtection="1">
      <alignment horizontal="center" vertical="center"/>
      <protection locked="0"/>
    </xf>
    <xf numFmtId="49" fontId="12" fillId="2" borderId="0" xfId="0" applyNumberFormat="1" applyFont="1" applyFill="1" applyAlignment="1" applyProtection="1">
      <alignment horizontal="center" vertical="center"/>
      <protection locked="0"/>
    </xf>
    <xf numFmtId="0" fontId="11" fillId="0" borderId="35"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1" fillId="0" borderId="36" xfId="0" applyFont="1" applyBorder="1" applyAlignment="1" applyProtection="1">
      <alignment horizontal="center" vertical="center" shrinkToFit="1"/>
      <protection locked="0"/>
    </xf>
    <xf numFmtId="0" fontId="11" fillId="0" borderId="37"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38" xfId="0" applyFont="1" applyBorder="1" applyAlignment="1" applyProtection="1">
      <alignment horizontal="center" vertical="center" shrinkToFit="1"/>
      <protection locked="0"/>
    </xf>
    <xf numFmtId="49" fontId="11" fillId="2" borderId="98" xfId="0" applyNumberFormat="1" applyFont="1" applyFill="1" applyBorder="1" applyAlignment="1" applyProtection="1">
      <alignment horizontal="center" vertical="center"/>
      <protection locked="0"/>
    </xf>
    <xf numFmtId="0" fontId="11" fillId="2" borderId="27" xfId="0" applyFont="1" applyFill="1" applyBorder="1" applyAlignment="1" applyProtection="1">
      <alignment horizontal="center" vertical="center"/>
      <protection locked="0"/>
    </xf>
    <xf numFmtId="0" fontId="11" fillId="2" borderId="28" xfId="0" applyFont="1" applyFill="1" applyBorder="1" applyAlignment="1" applyProtection="1">
      <alignment horizontal="center" vertical="center"/>
      <protection locked="0"/>
    </xf>
    <xf numFmtId="49" fontId="11" fillId="2" borderId="99" xfId="0" applyNumberFormat="1" applyFont="1" applyFill="1" applyBorder="1" applyAlignment="1" applyProtection="1">
      <alignment horizontal="center" vertical="center"/>
      <protection locked="0"/>
    </xf>
    <xf numFmtId="0" fontId="11" fillId="2" borderId="102" xfId="0" applyFont="1" applyFill="1" applyBorder="1" applyAlignment="1" applyProtection="1">
      <alignment horizontal="center" vertical="center"/>
      <protection locked="0"/>
    </xf>
    <xf numFmtId="0" fontId="11" fillId="2" borderId="29" xfId="0" applyFont="1" applyFill="1" applyBorder="1" applyAlignment="1" applyProtection="1">
      <alignment horizontal="center" vertical="center"/>
      <protection locked="0"/>
    </xf>
    <xf numFmtId="49" fontId="11" fillId="2" borderId="100" xfId="0" applyNumberFormat="1" applyFont="1" applyFill="1" applyBorder="1" applyAlignment="1" applyProtection="1">
      <alignment horizontal="center" vertical="center"/>
      <protection locked="0"/>
    </xf>
    <xf numFmtId="0" fontId="11" fillId="2" borderId="25" xfId="0" applyFont="1" applyFill="1" applyBorder="1" applyAlignment="1" applyProtection="1">
      <alignment horizontal="center" vertical="center"/>
      <protection locked="0"/>
    </xf>
    <xf numFmtId="0" fontId="11" fillId="2" borderId="26" xfId="0" applyFont="1" applyFill="1" applyBorder="1" applyAlignment="1" applyProtection="1">
      <alignment horizontal="center" vertical="center"/>
      <protection locked="0"/>
    </xf>
    <xf numFmtId="0" fontId="11" fillId="0" borderId="40" xfId="0" applyFont="1" applyBorder="1" applyAlignment="1" applyProtection="1">
      <alignment horizontal="center" vertical="center" wrapText="1"/>
      <protection locked="0"/>
    </xf>
    <xf numFmtId="0" fontId="11" fillId="0" borderId="41" xfId="0" applyFont="1" applyBorder="1" applyAlignment="1" applyProtection="1">
      <alignment horizontal="center" vertical="center" wrapText="1"/>
      <protection locked="0"/>
    </xf>
    <xf numFmtId="0" fontId="11" fillId="0" borderId="42"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11" fillId="0" borderId="44" xfId="0" applyFont="1" applyBorder="1" applyAlignment="1" applyProtection="1">
      <alignment horizontal="center" vertical="center" wrapText="1"/>
      <protection locked="0"/>
    </xf>
    <xf numFmtId="0" fontId="11" fillId="0" borderId="45"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7"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38" xfId="0" applyFont="1" applyBorder="1" applyAlignment="1" applyProtection="1">
      <alignment horizontal="center" vertical="center" wrapText="1"/>
      <protection locked="0"/>
    </xf>
    <xf numFmtId="3" fontId="11" fillId="2" borderId="68" xfId="0" applyNumberFormat="1" applyFont="1" applyFill="1" applyBorder="1" applyAlignment="1" applyProtection="1">
      <alignment horizontal="center" vertical="center"/>
      <protection locked="0"/>
    </xf>
    <xf numFmtId="0" fontId="5" fillId="0" borderId="32" xfId="0" applyFont="1" applyBorder="1" applyAlignment="1">
      <alignment horizontal="center" vertical="center" wrapText="1"/>
    </xf>
    <xf numFmtId="0" fontId="5" fillId="0" borderId="71" xfId="0" applyFont="1" applyBorder="1" applyAlignment="1">
      <alignment horizontal="center" vertical="center" wrapText="1"/>
    </xf>
    <xf numFmtId="49" fontId="11" fillId="2" borderId="91" xfId="0" applyNumberFormat="1" applyFont="1" applyFill="1" applyBorder="1" applyAlignment="1" applyProtection="1">
      <alignment horizontal="center" vertical="center"/>
      <protection locked="0"/>
    </xf>
    <xf numFmtId="0" fontId="11" fillId="2" borderId="101" xfId="0" applyFont="1" applyFill="1" applyBorder="1" applyAlignment="1" applyProtection="1">
      <alignment horizontal="center" vertical="center"/>
      <protection locked="0"/>
    </xf>
    <xf numFmtId="0" fontId="11" fillId="2" borderId="32" xfId="0" applyFont="1" applyFill="1" applyBorder="1" applyAlignment="1" applyProtection="1">
      <alignment horizontal="center" vertical="center"/>
      <protection locked="0"/>
    </xf>
    <xf numFmtId="0" fontId="5" fillId="0" borderId="91" xfId="0" applyFont="1" applyBorder="1" applyAlignment="1">
      <alignment horizontal="left" vertical="top"/>
    </xf>
    <xf numFmtId="0" fontId="11" fillId="2" borderId="97" xfId="0" applyFont="1" applyFill="1" applyBorder="1" applyAlignment="1" applyProtection="1">
      <alignment horizontal="center" vertical="center" shrinkToFit="1"/>
      <protection locked="0"/>
    </xf>
    <xf numFmtId="0" fontId="11" fillId="2" borderId="49" xfId="0" applyFont="1" applyFill="1" applyBorder="1" applyAlignment="1" applyProtection="1">
      <alignment horizontal="center" vertical="center" shrinkToFit="1"/>
      <protection locked="0"/>
    </xf>
    <xf numFmtId="0" fontId="1" fillId="2" borderId="16" xfId="0" applyFont="1" applyFill="1" applyBorder="1" applyAlignment="1" applyProtection="1">
      <alignment shrinkToFit="1"/>
      <protection locked="0"/>
    </xf>
    <xf numFmtId="0" fontId="11" fillId="0" borderId="68" xfId="0" applyFont="1" applyBorder="1" applyAlignment="1" applyProtection="1">
      <alignment horizontal="center" vertical="center"/>
      <protection locked="0"/>
    </xf>
    <xf numFmtId="0" fontId="11" fillId="0" borderId="69" xfId="0" applyFont="1" applyBorder="1" applyAlignment="1" applyProtection="1">
      <alignment horizontal="center" vertical="center"/>
      <protection locked="0"/>
    </xf>
    <xf numFmtId="0" fontId="11" fillId="0" borderId="73"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5" xfId="0" applyFont="1" applyBorder="1" applyAlignment="1" applyProtection="1">
      <alignment horizontal="center" vertical="center"/>
      <protection locked="0"/>
    </xf>
    <xf numFmtId="49" fontId="11" fillId="0" borderId="86" xfId="0" applyNumberFormat="1"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49" fontId="11" fillId="0" borderId="87" xfId="0" applyNumberFormat="1" applyFont="1" applyBorder="1" applyAlignment="1" applyProtection="1">
      <alignment horizontal="center" vertical="center"/>
      <protection locked="0"/>
    </xf>
    <xf numFmtId="0" fontId="11" fillId="0" borderId="87" xfId="0" applyFont="1" applyBorder="1" applyAlignment="1" applyProtection="1">
      <alignment horizontal="center" vertical="center"/>
      <protection locked="0"/>
    </xf>
    <xf numFmtId="49" fontId="11" fillId="0" borderId="88" xfId="0" applyNumberFormat="1" applyFont="1" applyBorder="1" applyAlignment="1" applyProtection="1">
      <alignment horizontal="center" vertical="center"/>
      <protection locked="0"/>
    </xf>
    <xf numFmtId="0" fontId="11" fillId="0" borderId="88" xfId="0" applyFont="1" applyBorder="1" applyAlignment="1" applyProtection="1">
      <alignment horizontal="center" vertical="center"/>
      <protection locked="0"/>
    </xf>
    <xf numFmtId="49" fontId="11" fillId="0" borderId="89" xfId="0" applyNumberFormat="1" applyFont="1" applyBorder="1" applyAlignment="1" applyProtection="1">
      <alignment horizontal="center" vertical="center"/>
      <protection locked="0"/>
    </xf>
    <xf numFmtId="0" fontId="11" fillId="0" borderId="89" xfId="0" applyFont="1" applyBorder="1" applyAlignment="1" applyProtection="1">
      <alignment horizontal="center" vertical="center"/>
      <protection locked="0"/>
    </xf>
    <xf numFmtId="49" fontId="11" fillId="0" borderId="90" xfId="0" applyNumberFormat="1" applyFont="1" applyBorder="1" applyAlignment="1" applyProtection="1">
      <alignment horizontal="center" vertical="center"/>
      <protection locked="0"/>
    </xf>
    <xf numFmtId="0" fontId="11" fillId="0" borderId="90" xfId="0" applyFont="1" applyBorder="1" applyAlignment="1" applyProtection="1">
      <alignment horizontal="center" vertical="center"/>
      <protection locked="0"/>
    </xf>
    <xf numFmtId="49" fontId="11" fillId="0" borderId="70" xfId="0" applyNumberFormat="1"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2" fillId="0" borderId="92" xfId="0" applyFont="1" applyBorder="1" applyAlignment="1" applyProtection="1">
      <alignment horizontal="left" vertical="center" wrapText="1"/>
      <protection locked="0"/>
    </xf>
    <xf numFmtId="0" fontId="12" fillId="0" borderId="93" xfId="0" applyFont="1" applyBorder="1" applyAlignment="1" applyProtection="1">
      <alignment horizontal="left" vertical="center" wrapText="1"/>
      <protection locked="0"/>
    </xf>
    <xf numFmtId="0" fontId="12" fillId="0" borderId="94"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2" fillId="0" borderId="95"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68" xfId="1" applyNumberFormat="1" applyFont="1" applyFill="1" applyBorder="1" applyAlignment="1" applyProtection="1">
      <alignment vertical="center" shrinkToFit="1"/>
      <protection locked="0"/>
    </xf>
    <xf numFmtId="0" fontId="12" fillId="0" borderId="69" xfId="1" applyNumberFormat="1" applyFont="1" applyFill="1" applyBorder="1" applyAlignment="1" applyProtection="1">
      <alignment vertical="center" shrinkToFit="1"/>
      <protection locked="0"/>
    </xf>
    <xf numFmtId="178" fontId="12" fillId="0" borderId="68" xfId="1" applyNumberFormat="1" applyFont="1" applyFill="1" applyBorder="1" applyAlignment="1" applyProtection="1">
      <alignment vertical="center" shrinkToFit="1"/>
      <protection locked="0"/>
    </xf>
    <xf numFmtId="178" fontId="12" fillId="0" borderId="69" xfId="1" applyNumberFormat="1" applyFont="1" applyFill="1" applyBorder="1" applyAlignment="1" applyProtection="1">
      <alignment vertical="center" shrinkToFit="1"/>
      <protection locked="0"/>
    </xf>
    <xf numFmtId="178" fontId="12" fillId="0" borderId="72" xfId="1" applyNumberFormat="1" applyFont="1" applyFill="1" applyBorder="1" applyAlignment="1" applyProtection="1">
      <alignment vertical="center" shrinkToFit="1"/>
      <protection locked="0"/>
    </xf>
    <xf numFmtId="177" fontId="12" fillId="0" borderId="5" xfId="1" applyNumberFormat="1" applyFont="1" applyFill="1" applyBorder="1" applyAlignment="1" applyProtection="1">
      <alignment vertical="center" shrinkToFit="1"/>
      <protection locked="0"/>
    </xf>
    <xf numFmtId="177" fontId="12" fillId="0" borderId="1" xfId="1" applyNumberFormat="1" applyFont="1" applyFill="1" applyBorder="1" applyAlignment="1" applyProtection="1">
      <alignment vertical="center" shrinkToFit="1"/>
      <protection locked="0"/>
    </xf>
    <xf numFmtId="177" fontId="12" fillId="0" borderId="73" xfId="1" applyNumberFormat="1" applyFont="1" applyFill="1" applyBorder="1" applyAlignment="1" applyProtection="1">
      <alignment vertical="center" shrinkToFit="1"/>
      <protection locked="0"/>
    </xf>
    <xf numFmtId="177" fontId="12" fillId="0" borderId="0" xfId="1" applyNumberFormat="1" applyFont="1" applyFill="1" applyBorder="1" applyAlignment="1" applyProtection="1">
      <alignment vertical="center" shrinkToFit="1"/>
      <protection locked="0"/>
    </xf>
    <xf numFmtId="177" fontId="12" fillId="0" borderId="78" xfId="1" applyNumberFormat="1" applyFont="1" applyFill="1" applyBorder="1" applyAlignment="1" applyProtection="1">
      <alignment vertical="center" shrinkToFit="1"/>
      <protection locked="0"/>
    </xf>
    <xf numFmtId="0" fontId="12" fillId="0" borderId="5" xfId="1" applyNumberFormat="1" applyFont="1" applyFill="1" applyBorder="1" applyAlignment="1" applyProtection="1">
      <alignment horizontal="center" vertical="center" shrinkToFit="1"/>
      <protection locked="0"/>
    </xf>
    <xf numFmtId="0" fontId="12" fillId="0" borderId="4" xfId="1" applyNumberFormat="1" applyFont="1" applyFill="1" applyBorder="1" applyAlignment="1" applyProtection="1">
      <alignment horizontal="center" vertical="center" shrinkToFit="1"/>
      <protection locked="0"/>
    </xf>
    <xf numFmtId="177" fontId="12" fillId="0" borderId="4" xfId="1" applyNumberFormat="1" applyFont="1" applyFill="1" applyBorder="1" applyAlignment="1" applyProtection="1">
      <alignment vertical="center" shrinkToFit="1"/>
      <protection locked="0"/>
    </xf>
    <xf numFmtId="177" fontId="0" fillId="0" borderId="0" xfId="0" applyNumberFormat="1" applyAlignment="1" applyProtection="1">
      <alignment vertical="center" shrinkToFit="1"/>
      <protection locked="0"/>
    </xf>
    <xf numFmtId="0" fontId="11" fillId="0" borderId="69" xfId="0" applyFont="1" applyBorder="1" applyAlignment="1" applyProtection="1">
      <alignment horizontal="center" vertical="center" shrinkToFit="1"/>
      <protection locked="0"/>
    </xf>
    <xf numFmtId="0" fontId="1" fillId="0" borderId="69" xfId="0" applyFont="1" applyBorder="1" applyAlignment="1" applyProtection="1">
      <alignment shrinkToFit="1"/>
      <protection locked="0"/>
    </xf>
    <xf numFmtId="0" fontId="1" fillId="0" borderId="72" xfId="0" applyFont="1" applyBorder="1" applyAlignment="1" applyProtection="1">
      <alignment shrinkToFit="1"/>
      <protection locked="0"/>
    </xf>
    <xf numFmtId="0" fontId="11" fillId="0" borderId="0" xfId="0" applyFont="1" applyAlignment="1" applyProtection="1">
      <alignment horizontal="center" vertical="center" shrinkToFit="1"/>
      <protection locked="0"/>
    </xf>
    <xf numFmtId="0" fontId="1" fillId="0" borderId="0" xfId="0" applyFont="1" applyAlignment="1" applyProtection="1">
      <alignment shrinkToFit="1"/>
      <protection locked="0"/>
    </xf>
    <xf numFmtId="0" fontId="1" fillId="0" borderId="78" xfId="0" applyFont="1" applyBorder="1" applyAlignment="1" applyProtection="1">
      <alignment shrinkToFit="1"/>
      <protection locked="0"/>
    </xf>
    <xf numFmtId="0" fontId="1" fillId="0" borderId="1" xfId="0" applyFont="1" applyBorder="1" applyAlignment="1" applyProtection="1">
      <alignment shrinkToFit="1"/>
      <protection locked="0"/>
    </xf>
    <xf numFmtId="0" fontId="1" fillId="0" borderId="4" xfId="0" applyFont="1" applyBorder="1" applyAlignment="1" applyProtection="1">
      <alignment shrinkToFit="1"/>
      <protection locked="0"/>
    </xf>
    <xf numFmtId="177" fontId="0" fillId="0" borderId="78" xfId="0" applyNumberFormat="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78" xfId="0" applyBorder="1" applyAlignment="1" applyProtection="1">
      <alignment vertical="center" shrinkToFit="1"/>
      <protection locked="0"/>
    </xf>
    <xf numFmtId="0" fontId="11" fillId="0" borderId="69" xfId="0" applyFont="1" applyBorder="1" applyAlignment="1" applyProtection="1">
      <alignment vertical="center" shrinkToFit="1"/>
      <protection locked="0"/>
    </xf>
    <xf numFmtId="0" fontId="11" fillId="0" borderId="1" xfId="0" applyFont="1" applyBorder="1" applyAlignment="1" applyProtection="1">
      <alignment vertical="center" shrinkToFit="1"/>
      <protection locked="0"/>
    </xf>
    <xf numFmtId="180" fontId="12" fillId="0" borderId="69" xfId="1" applyNumberFormat="1" applyFont="1" applyFill="1" applyBorder="1" applyAlignment="1">
      <alignment vertical="center" shrinkToFit="1"/>
    </xf>
    <xf numFmtId="176" fontId="12" fillId="0" borderId="0" xfId="0" applyNumberFormat="1" applyFont="1" applyAlignment="1" applyProtection="1">
      <alignment horizontal="center" vertical="center"/>
      <protection locked="0"/>
    </xf>
    <xf numFmtId="49" fontId="12" fillId="0" borderId="0" xfId="0" applyNumberFormat="1" applyFont="1" applyAlignment="1" applyProtection="1">
      <alignment horizontal="center" vertical="center"/>
      <protection locked="0"/>
    </xf>
    <xf numFmtId="0" fontId="11" fillId="0" borderId="1" xfId="0" applyFont="1" applyBorder="1" applyAlignment="1" applyProtection="1">
      <alignment horizontal="left" vertical="center" shrinkToFit="1"/>
      <protection locked="0"/>
    </xf>
  </cellXfs>
  <cellStyles count="5">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s>
  <dxfs count="0"/>
  <tableStyles count="0" defaultTableStyle="TableStyleMedium9" defaultPivotStyle="PivotStyleLight16"/>
  <colors>
    <mruColors>
      <color rgb="FFFFFFCC"/>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107156</xdr:colOff>
      <xdr:row>1</xdr:row>
      <xdr:rowOff>35719</xdr:rowOff>
    </xdr:from>
    <xdr:to>
      <xdr:col>4</xdr:col>
      <xdr:colOff>166687</xdr:colOff>
      <xdr:row>3</xdr:row>
      <xdr:rowOff>11907</xdr:rowOff>
    </xdr:to>
    <xdr:sp macro="" textlink="">
      <xdr:nvSpPr>
        <xdr:cNvPr id="2" name="テキスト ボックス 1">
          <a:extLst>
            <a:ext uri="{FF2B5EF4-FFF2-40B4-BE49-F238E27FC236}">
              <a16:creationId xmlns:a16="http://schemas.microsoft.com/office/drawing/2014/main" id="{EC8B2653-1741-4DAF-A9C6-5D1B9E249BEF}"/>
            </a:ext>
          </a:extLst>
        </xdr:cNvPr>
        <xdr:cNvSpPr txBox="1"/>
      </xdr:nvSpPr>
      <xdr:spPr>
        <a:xfrm>
          <a:off x="107156" y="107157"/>
          <a:ext cx="1000125" cy="404813"/>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記入例</a:t>
          </a:r>
        </a:p>
      </xdr:txBody>
    </xdr:sp>
    <xdr:clientData/>
  </xdr:twoCellAnchor>
  <xdr:twoCellAnchor>
    <xdr:from>
      <xdr:col>2</xdr:col>
      <xdr:colOff>226220</xdr:colOff>
      <xdr:row>20</xdr:row>
      <xdr:rowOff>83342</xdr:rowOff>
    </xdr:from>
    <xdr:to>
      <xdr:col>12</xdr:col>
      <xdr:colOff>57150</xdr:colOff>
      <xdr:row>22</xdr:row>
      <xdr:rowOff>228599</xdr:rowOff>
    </xdr:to>
    <xdr:sp macro="" textlink="">
      <xdr:nvSpPr>
        <xdr:cNvPr id="3" name="テキスト ボックス 2">
          <a:extLst>
            <a:ext uri="{FF2B5EF4-FFF2-40B4-BE49-F238E27FC236}">
              <a16:creationId xmlns:a16="http://schemas.microsoft.com/office/drawing/2014/main" id="{A9AC3AAC-3904-4EE9-A948-127BEC99524D}"/>
            </a:ext>
          </a:extLst>
        </xdr:cNvPr>
        <xdr:cNvSpPr txBox="1"/>
      </xdr:nvSpPr>
      <xdr:spPr>
        <a:xfrm>
          <a:off x="616745" y="3550442"/>
          <a:ext cx="2593180" cy="602457"/>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t>請負金額</a:t>
          </a:r>
          <a:r>
            <a:rPr kumimoji="1" lang="en-US" altLang="ja-JP" sz="1100" b="0"/>
            <a:t>500</a:t>
          </a:r>
          <a:r>
            <a:rPr kumimoji="1" lang="ja-JP" altLang="en-US" sz="1100" b="0"/>
            <a:t>万円未満の工事は取りまとめて記入できます</a:t>
          </a:r>
        </a:p>
      </xdr:txBody>
    </xdr:sp>
    <xdr:clientData/>
  </xdr:twoCellAnchor>
  <xdr:twoCellAnchor>
    <xdr:from>
      <xdr:col>5</xdr:col>
      <xdr:colOff>214312</xdr:colOff>
      <xdr:row>18</xdr:row>
      <xdr:rowOff>119062</xdr:rowOff>
    </xdr:from>
    <xdr:to>
      <xdr:col>6</xdr:col>
      <xdr:colOff>59531</xdr:colOff>
      <xdr:row>20</xdr:row>
      <xdr:rowOff>71437</xdr:rowOff>
    </xdr:to>
    <xdr:cxnSp macro="">
      <xdr:nvCxnSpPr>
        <xdr:cNvPr id="4" name="直線矢印コネクタ 3">
          <a:extLst>
            <a:ext uri="{FF2B5EF4-FFF2-40B4-BE49-F238E27FC236}">
              <a16:creationId xmlns:a16="http://schemas.microsoft.com/office/drawing/2014/main" id="{2C4A482F-366C-4123-9870-F840D83B9D1C}"/>
            </a:ext>
          </a:extLst>
        </xdr:cNvPr>
        <xdr:cNvCxnSpPr/>
      </xdr:nvCxnSpPr>
      <xdr:spPr>
        <a:xfrm flipH="1" flipV="1">
          <a:off x="1428750" y="3119437"/>
          <a:ext cx="119062" cy="40481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95249</xdr:colOff>
      <xdr:row>29</xdr:row>
      <xdr:rowOff>11906</xdr:rowOff>
    </xdr:from>
    <xdr:to>
      <xdr:col>12</xdr:col>
      <xdr:colOff>19050</xdr:colOff>
      <xdr:row>31</xdr:row>
      <xdr:rowOff>19049</xdr:rowOff>
    </xdr:to>
    <xdr:sp macro="" textlink="">
      <xdr:nvSpPr>
        <xdr:cNvPr id="6" name="テキスト ボックス 5">
          <a:extLst>
            <a:ext uri="{FF2B5EF4-FFF2-40B4-BE49-F238E27FC236}">
              <a16:creationId xmlns:a16="http://schemas.microsoft.com/office/drawing/2014/main" id="{34A55C81-E089-487B-A458-68A48351412D}"/>
            </a:ext>
          </a:extLst>
        </xdr:cNvPr>
        <xdr:cNvSpPr txBox="1"/>
      </xdr:nvSpPr>
      <xdr:spPr>
        <a:xfrm>
          <a:off x="1038224" y="5507831"/>
          <a:ext cx="2133601" cy="388143"/>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t>事業の業種ごとに分ける</a:t>
          </a:r>
        </a:p>
      </xdr:txBody>
    </xdr:sp>
    <xdr:clientData/>
  </xdr:twoCellAnchor>
  <xdr:twoCellAnchor>
    <xdr:from>
      <xdr:col>7</xdr:col>
      <xdr:colOff>166687</xdr:colOff>
      <xdr:row>26</xdr:row>
      <xdr:rowOff>202406</xdr:rowOff>
    </xdr:from>
    <xdr:to>
      <xdr:col>7</xdr:col>
      <xdr:colOff>178594</xdr:colOff>
      <xdr:row>29</xdr:row>
      <xdr:rowOff>23812</xdr:rowOff>
    </xdr:to>
    <xdr:cxnSp macro="">
      <xdr:nvCxnSpPr>
        <xdr:cNvPr id="7" name="直線矢印コネクタ 6">
          <a:extLst>
            <a:ext uri="{FF2B5EF4-FFF2-40B4-BE49-F238E27FC236}">
              <a16:creationId xmlns:a16="http://schemas.microsoft.com/office/drawing/2014/main" id="{5E8B2B1B-1E97-4742-9809-9C22F85285E3}"/>
            </a:ext>
          </a:extLst>
        </xdr:cNvPr>
        <xdr:cNvCxnSpPr/>
      </xdr:nvCxnSpPr>
      <xdr:spPr>
        <a:xfrm flipH="1" flipV="1">
          <a:off x="1928812" y="5012531"/>
          <a:ext cx="11907" cy="4762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190500</xdr:colOff>
      <xdr:row>1</xdr:row>
      <xdr:rowOff>47625</xdr:rowOff>
    </xdr:from>
    <xdr:to>
      <xdr:col>45</xdr:col>
      <xdr:colOff>104774</xdr:colOff>
      <xdr:row>5</xdr:row>
      <xdr:rowOff>66674</xdr:rowOff>
    </xdr:to>
    <xdr:sp macro="" textlink="">
      <xdr:nvSpPr>
        <xdr:cNvPr id="9" name="テキスト ボックス 8">
          <a:extLst>
            <a:ext uri="{FF2B5EF4-FFF2-40B4-BE49-F238E27FC236}">
              <a16:creationId xmlns:a16="http://schemas.microsoft.com/office/drawing/2014/main" id="{72CEBBA7-1807-440A-B02D-1D23D6C96F7E}"/>
            </a:ext>
          </a:extLst>
        </xdr:cNvPr>
        <xdr:cNvSpPr txBox="1"/>
      </xdr:nvSpPr>
      <xdr:spPr>
        <a:xfrm>
          <a:off x="6667500" y="123825"/>
          <a:ext cx="3981449" cy="819149"/>
        </a:xfrm>
        <a:prstGeom prst="rect">
          <a:avLst/>
        </a:prstGeom>
        <a:solidFill>
          <a:schemeClr val="accent2">
            <a:lumMod val="20000"/>
            <a:lumOff val="80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0"/>
            <a:t>令和８年度に終了した元請工事がない場合は</a:t>
          </a:r>
          <a:r>
            <a:rPr kumimoji="1" lang="en-US" altLang="ja-JP" sz="1800" b="1">
              <a:solidFill>
                <a:srgbClr val="FF0000"/>
              </a:solidFill>
            </a:rPr>
            <a:t>【</a:t>
          </a:r>
          <a:r>
            <a:rPr kumimoji="1" lang="ja-JP" altLang="en-US" sz="1800" b="1">
              <a:solidFill>
                <a:srgbClr val="FF0000"/>
              </a:solidFill>
            </a:rPr>
            <a:t>元請なし</a:t>
          </a:r>
          <a:r>
            <a:rPr kumimoji="1" lang="en-US" altLang="ja-JP" sz="1800" b="1">
              <a:solidFill>
                <a:srgbClr val="FF0000"/>
              </a:solidFill>
            </a:rPr>
            <a:t>】</a:t>
          </a:r>
          <a:r>
            <a:rPr kumimoji="1" lang="ja-JP" altLang="en-US" sz="1400" b="0"/>
            <a:t>と記入して提出して下さい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BY81"/>
  <sheetViews>
    <sheetView showGridLines="0" showZeros="0" topLeftCell="A22" zoomScale="80" zoomScaleNormal="80" zoomScaleSheetLayoutView="80" workbookViewId="0">
      <selection activeCell="P10" sqref="P10:P12"/>
    </sheetView>
  </sheetViews>
  <sheetFormatPr defaultColWidth="0" defaultRowHeight="0" customHeight="1" zeroHeight="1" x14ac:dyDescent="0.15"/>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47" width="1.25" style="1" customWidth="1"/>
    <col min="48" max="49" width="3.625" style="1" hidden="1" customWidth="1"/>
    <col min="50" max="55" width="3.625" style="9" hidden="1" customWidth="1"/>
    <col min="56" max="57" width="3.625" style="22" hidden="1" customWidth="1"/>
    <col min="58" max="65" width="3.625" style="1" hidden="1" customWidth="1"/>
    <col min="66" max="66" width="8.25" style="1" hidden="1" customWidth="1"/>
    <col min="67" max="67" width="18.375" style="1" hidden="1" customWidth="1"/>
    <col min="68" max="70" width="9.875" style="1" hidden="1" customWidth="1"/>
    <col min="71" max="74" width="3.625" style="1" hidden="1" customWidth="1"/>
    <col min="75" max="75" width="6.5" style="1" hidden="1" customWidth="1"/>
    <col min="76" max="16384" width="3.625" style="1" hidden="1"/>
  </cols>
  <sheetData>
    <row r="1" spans="1:77" ht="6" customHeight="1" thickBot="1" x14ac:dyDescent="0.2"/>
    <row r="2" spans="1:77" ht="24" customHeight="1" x14ac:dyDescent="0.15">
      <c r="X2" s="3"/>
      <c r="Y2" s="3"/>
      <c r="BF2" s="181" t="s">
        <v>43</v>
      </c>
      <c r="BG2" s="182"/>
      <c r="BH2" s="182"/>
      <c r="BI2" s="182"/>
      <c r="BJ2" s="183"/>
    </row>
    <row r="3" spans="1:77" ht="9" customHeight="1" x14ac:dyDescent="0.15">
      <c r="U3" s="4"/>
      <c r="V3" s="4"/>
      <c r="W3" s="4"/>
      <c r="X3" s="4"/>
      <c r="Y3" s="4"/>
      <c r="Z3" s="5"/>
      <c r="AA3" s="5"/>
      <c r="AB3" s="11"/>
      <c r="AC3" s="11"/>
      <c r="AD3" s="11"/>
      <c r="AE3" s="11"/>
      <c r="AF3" s="11"/>
      <c r="AG3" s="11"/>
      <c r="AH3" s="11"/>
      <c r="AI3" s="11"/>
      <c r="AJ3" s="11"/>
      <c r="AK3" s="11"/>
      <c r="AL3" s="11"/>
      <c r="AM3" s="11"/>
      <c r="AN3" s="11"/>
      <c r="AO3" s="11"/>
      <c r="AP3" s="11"/>
      <c r="AQ3" s="11"/>
      <c r="AR3" s="11"/>
      <c r="AS3" s="11"/>
      <c r="BF3" s="66"/>
      <c r="BG3" s="22"/>
      <c r="BH3" s="22"/>
      <c r="BI3" s="22"/>
      <c r="BJ3" s="35"/>
    </row>
    <row r="4" spans="1:77" ht="17.25" customHeight="1" x14ac:dyDescent="0.2">
      <c r="B4" s="2" t="s">
        <v>9</v>
      </c>
      <c r="U4" s="6" t="s">
        <v>86</v>
      </c>
      <c r="V4" s="4"/>
      <c r="W4" s="4"/>
      <c r="X4" s="4"/>
      <c r="Y4" s="4"/>
      <c r="BF4" s="66"/>
      <c r="BG4" s="22" t="s">
        <v>44</v>
      </c>
      <c r="BH4" s="22"/>
      <c r="BI4" s="22"/>
      <c r="BJ4" s="35"/>
    </row>
    <row r="5" spans="1:77" ht="13.15" customHeight="1" x14ac:dyDescent="0.15">
      <c r="M5" s="7"/>
      <c r="N5" s="184" t="s">
        <v>33</v>
      </c>
      <c r="O5" s="184"/>
      <c r="P5" s="184"/>
      <c r="Q5" s="184"/>
      <c r="R5" s="184"/>
      <c r="S5" s="184"/>
      <c r="T5" s="184"/>
      <c r="U5" s="184"/>
      <c r="V5" s="184"/>
      <c r="W5" s="184"/>
      <c r="X5" s="184"/>
      <c r="Y5" s="184"/>
      <c r="Z5" s="184"/>
      <c r="AA5" s="184"/>
      <c r="AB5" s="184"/>
      <c r="AC5" s="184"/>
      <c r="AD5" s="184"/>
      <c r="AE5" s="184"/>
      <c r="AF5" s="7"/>
      <c r="AL5" s="67"/>
      <c r="AM5" s="172" t="s">
        <v>101</v>
      </c>
      <c r="AN5" s="173"/>
      <c r="AO5" s="173"/>
      <c r="AP5" s="174"/>
      <c r="BF5" s="66"/>
      <c r="BG5" s="22" t="s">
        <v>45</v>
      </c>
      <c r="BH5" s="22"/>
      <c r="BI5" s="22"/>
      <c r="BJ5" s="35"/>
    </row>
    <row r="6" spans="1:77" ht="13.15" customHeight="1" x14ac:dyDescent="0.15">
      <c r="M6" s="8"/>
      <c r="N6" s="185"/>
      <c r="O6" s="185"/>
      <c r="P6" s="185"/>
      <c r="Q6" s="185"/>
      <c r="R6" s="185"/>
      <c r="S6" s="185"/>
      <c r="T6" s="185"/>
      <c r="U6" s="185"/>
      <c r="V6" s="185"/>
      <c r="W6" s="185"/>
      <c r="X6" s="185"/>
      <c r="Y6" s="185"/>
      <c r="Z6" s="185"/>
      <c r="AA6" s="185"/>
      <c r="AB6" s="185"/>
      <c r="AC6" s="185"/>
      <c r="AD6" s="185"/>
      <c r="AE6" s="185"/>
      <c r="AF6" s="8"/>
      <c r="AL6" s="67"/>
      <c r="AM6" s="175"/>
      <c r="AN6" s="176"/>
      <c r="AO6" s="176"/>
      <c r="AP6" s="177"/>
      <c r="BF6" s="66"/>
      <c r="BG6" s="22" t="s">
        <v>63</v>
      </c>
      <c r="BH6" s="22"/>
      <c r="BI6" s="22"/>
      <c r="BJ6" s="35"/>
    </row>
    <row r="7" spans="1:77" ht="12.75" customHeight="1" x14ac:dyDescent="0.15">
      <c r="AL7" s="57"/>
      <c r="AM7" s="57"/>
      <c r="BF7" s="66"/>
      <c r="BG7" s="22" t="s">
        <v>46</v>
      </c>
      <c r="BH7" s="22"/>
      <c r="BI7" s="22"/>
      <c r="BJ7" s="35"/>
    </row>
    <row r="8" spans="1:77" ht="6" customHeight="1" x14ac:dyDescent="0.15">
      <c r="BF8" s="66"/>
      <c r="BG8" s="22" t="s">
        <v>45</v>
      </c>
      <c r="BH8" s="22"/>
      <c r="BI8" s="22"/>
      <c r="BJ8" s="35"/>
    </row>
    <row r="9" spans="1:77" ht="12" customHeight="1" x14ac:dyDescent="0.15">
      <c r="B9" s="217" t="s">
        <v>2</v>
      </c>
      <c r="C9" s="218"/>
      <c r="D9" s="218"/>
      <c r="E9" s="218"/>
      <c r="F9" s="218"/>
      <c r="G9" s="218"/>
      <c r="H9" s="218"/>
      <c r="I9" s="219"/>
      <c r="J9" s="222" t="s">
        <v>10</v>
      </c>
      <c r="K9" s="222"/>
      <c r="L9" s="58" t="s">
        <v>3</v>
      </c>
      <c r="M9" s="222" t="s">
        <v>11</v>
      </c>
      <c r="N9" s="222"/>
      <c r="O9" s="223" t="s">
        <v>12</v>
      </c>
      <c r="P9" s="222"/>
      <c r="Q9" s="222"/>
      <c r="R9" s="222"/>
      <c r="S9" s="222"/>
      <c r="T9" s="222"/>
      <c r="U9" s="222" t="s">
        <v>13</v>
      </c>
      <c r="V9" s="222"/>
      <c r="W9" s="222"/>
      <c r="AL9" s="224"/>
      <c r="AM9" s="166"/>
      <c r="AN9" s="163" t="s">
        <v>4</v>
      </c>
      <c r="AO9" s="163"/>
      <c r="AP9" s="166"/>
      <c r="AQ9" s="166"/>
      <c r="AR9" s="163" t="s">
        <v>5</v>
      </c>
      <c r="AS9" s="169"/>
      <c r="BD9" s="34"/>
      <c r="BF9" s="66"/>
      <c r="BG9" s="22" t="s">
        <v>64</v>
      </c>
      <c r="BH9" s="22"/>
      <c r="BI9" s="22"/>
      <c r="BJ9" s="35"/>
    </row>
    <row r="10" spans="1:77" ht="13.9" customHeight="1" x14ac:dyDescent="0.15">
      <c r="B10" s="218"/>
      <c r="C10" s="218"/>
      <c r="D10" s="218"/>
      <c r="E10" s="218"/>
      <c r="F10" s="218"/>
      <c r="G10" s="218"/>
      <c r="H10" s="218"/>
      <c r="I10" s="219"/>
      <c r="J10" s="289"/>
      <c r="K10" s="291"/>
      <c r="L10" s="289"/>
      <c r="M10" s="307"/>
      <c r="N10" s="309"/>
      <c r="O10" s="289"/>
      <c r="P10" s="287"/>
      <c r="Q10" s="287"/>
      <c r="R10" s="287"/>
      <c r="S10" s="287"/>
      <c r="T10" s="309"/>
      <c r="U10" s="289"/>
      <c r="V10" s="287"/>
      <c r="W10" s="267"/>
      <c r="AL10" s="225"/>
      <c r="AM10" s="167"/>
      <c r="AN10" s="164"/>
      <c r="AO10" s="164"/>
      <c r="AP10" s="167"/>
      <c r="AQ10" s="167"/>
      <c r="AR10" s="164"/>
      <c r="AS10" s="170"/>
      <c r="BF10" s="66"/>
      <c r="BG10" s="22" t="s">
        <v>47</v>
      </c>
      <c r="BH10" s="22"/>
      <c r="BI10" s="22"/>
      <c r="BJ10" s="35"/>
    </row>
    <row r="11" spans="1:77" ht="9" customHeight="1" x14ac:dyDescent="0.15">
      <c r="B11" s="218"/>
      <c r="C11" s="218"/>
      <c r="D11" s="218"/>
      <c r="E11" s="218"/>
      <c r="F11" s="218"/>
      <c r="G11" s="218"/>
      <c r="H11" s="218"/>
      <c r="I11" s="219"/>
      <c r="J11" s="290"/>
      <c r="K11" s="292"/>
      <c r="L11" s="290"/>
      <c r="M11" s="308"/>
      <c r="N11" s="310"/>
      <c r="O11" s="290"/>
      <c r="P11" s="288"/>
      <c r="Q11" s="288"/>
      <c r="R11" s="288"/>
      <c r="S11" s="288"/>
      <c r="T11" s="310"/>
      <c r="U11" s="290"/>
      <c r="V11" s="288"/>
      <c r="W11" s="268"/>
      <c r="AL11" s="226"/>
      <c r="AM11" s="168"/>
      <c r="AN11" s="165"/>
      <c r="AO11" s="165"/>
      <c r="AP11" s="168"/>
      <c r="AQ11" s="168"/>
      <c r="AR11" s="165"/>
      <c r="AS11" s="171"/>
      <c r="BF11" s="66"/>
      <c r="BG11" s="22" t="s">
        <v>45</v>
      </c>
      <c r="BH11" s="22"/>
      <c r="BI11" s="22"/>
      <c r="BJ11" s="35"/>
    </row>
    <row r="12" spans="1:77" ht="6" customHeight="1" thickBot="1" x14ac:dyDescent="0.2">
      <c r="B12" s="220"/>
      <c r="C12" s="220"/>
      <c r="D12" s="220"/>
      <c r="E12" s="220"/>
      <c r="F12" s="220"/>
      <c r="G12" s="220"/>
      <c r="H12" s="220"/>
      <c r="I12" s="221"/>
      <c r="J12" s="290"/>
      <c r="K12" s="292"/>
      <c r="L12" s="290"/>
      <c r="M12" s="308"/>
      <c r="N12" s="310"/>
      <c r="O12" s="290"/>
      <c r="P12" s="288"/>
      <c r="Q12" s="288"/>
      <c r="R12" s="288"/>
      <c r="S12" s="288"/>
      <c r="T12" s="310"/>
      <c r="U12" s="290"/>
      <c r="V12" s="288"/>
      <c r="W12" s="268"/>
      <c r="BF12" s="66"/>
      <c r="BG12" s="22" t="s">
        <v>65</v>
      </c>
      <c r="BH12" s="22"/>
      <c r="BI12" s="22"/>
      <c r="BJ12" s="35"/>
    </row>
    <row r="13" spans="1:77" s="3" customFormat="1" ht="15" customHeight="1" thickBot="1" x14ac:dyDescent="0.2">
      <c r="A13" s="1"/>
      <c r="B13" s="269" t="s">
        <v>14</v>
      </c>
      <c r="C13" s="270"/>
      <c r="D13" s="270"/>
      <c r="E13" s="270"/>
      <c r="F13" s="270"/>
      <c r="G13" s="270"/>
      <c r="H13" s="270"/>
      <c r="I13" s="271"/>
      <c r="J13" s="269" t="s">
        <v>6</v>
      </c>
      <c r="K13" s="270"/>
      <c r="L13" s="270"/>
      <c r="M13" s="270"/>
      <c r="N13" s="278"/>
      <c r="O13" s="281" t="s">
        <v>15</v>
      </c>
      <c r="P13" s="270"/>
      <c r="Q13" s="270"/>
      <c r="R13" s="270"/>
      <c r="S13" s="270"/>
      <c r="T13" s="270"/>
      <c r="U13" s="271"/>
      <c r="V13" s="59" t="s">
        <v>28</v>
      </c>
      <c r="W13" s="60"/>
      <c r="X13" s="60"/>
      <c r="Y13" s="284" t="s">
        <v>85</v>
      </c>
      <c r="Z13" s="284"/>
      <c r="AA13" s="284"/>
      <c r="AB13" s="284"/>
      <c r="AC13" s="284"/>
      <c r="AD13" s="284"/>
      <c r="AE13" s="284"/>
      <c r="AF13" s="284"/>
      <c r="AG13" s="284"/>
      <c r="AH13" s="284"/>
      <c r="AI13" s="60"/>
      <c r="AJ13" s="60"/>
      <c r="AK13" s="61"/>
      <c r="AL13" s="62" t="s">
        <v>41</v>
      </c>
      <c r="AM13" s="63"/>
      <c r="AN13" s="285" t="s">
        <v>87</v>
      </c>
      <c r="AO13" s="285"/>
      <c r="AP13" s="285"/>
      <c r="AQ13" s="285"/>
      <c r="AR13" s="285"/>
      <c r="AS13" s="286"/>
      <c r="AX13" s="9"/>
      <c r="AY13" s="9"/>
      <c r="AZ13" s="9"/>
      <c r="BA13" s="9"/>
      <c r="BB13" s="9"/>
      <c r="BC13" s="9"/>
      <c r="BD13" s="227" t="s">
        <v>38</v>
      </c>
      <c r="BE13" s="228"/>
      <c r="BF13" s="68"/>
      <c r="BG13" s="22" t="s">
        <v>48</v>
      </c>
      <c r="BH13" s="55"/>
      <c r="BI13" s="55"/>
      <c r="BJ13" s="36"/>
    </row>
    <row r="14" spans="1:77" s="3" customFormat="1" ht="13.9" customHeight="1" thickBot="1" x14ac:dyDescent="0.2">
      <c r="A14" s="1"/>
      <c r="B14" s="272"/>
      <c r="C14" s="273"/>
      <c r="D14" s="273"/>
      <c r="E14" s="273"/>
      <c r="F14" s="273"/>
      <c r="G14" s="273"/>
      <c r="H14" s="273"/>
      <c r="I14" s="274"/>
      <c r="J14" s="272"/>
      <c r="K14" s="273"/>
      <c r="L14" s="273"/>
      <c r="M14" s="273"/>
      <c r="N14" s="279"/>
      <c r="O14" s="282"/>
      <c r="P14" s="273"/>
      <c r="Q14" s="273"/>
      <c r="R14" s="273"/>
      <c r="S14" s="273"/>
      <c r="T14" s="273"/>
      <c r="U14" s="274"/>
      <c r="V14" s="231" t="s">
        <v>7</v>
      </c>
      <c r="W14" s="232"/>
      <c r="X14" s="232"/>
      <c r="Y14" s="233"/>
      <c r="Z14" s="237" t="s">
        <v>16</v>
      </c>
      <c r="AA14" s="238"/>
      <c r="AB14" s="238"/>
      <c r="AC14" s="239"/>
      <c r="AD14" s="243" t="s">
        <v>17</v>
      </c>
      <c r="AE14" s="244"/>
      <c r="AF14" s="244"/>
      <c r="AG14" s="245"/>
      <c r="AH14" s="249" t="s">
        <v>34</v>
      </c>
      <c r="AI14" s="250"/>
      <c r="AJ14" s="250"/>
      <c r="AK14" s="251"/>
      <c r="AL14" s="255" t="s">
        <v>42</v>
      </c>
      <c r="AM14" s="256"/>
      <c r="AN14" s="259" t="s">
        <v>18</v>
      </c>
      <c r="AO14" s="260"/>
      <c r="AP14" s="260"/>
      <c r="AQ14" s="260"/>
      <c r="AR14" s="261"/>
      <c r="AS14" s="262"/>
      <c r="AX14" s="9"/>
      <c r="AY14" s="69" t="s">
        <v>60</v>
      </c>
      <c r="AZ14" s="69" t="s">
        <v>60</v>
      </c>
      <c r="BA14" s="69" t="s">
        <v>58</v>
      </c>
      <c r="BB14" s="263" t="s">
        <v>59</v>
      </c>
      <c r="BC14" s="264"/>
      <c r="BD14" s="229"/>
      <c r="BE14" s="230"/>
      <c r="BF14" s="56"/>
      <c r="BG14" s="54"/>
      <c r="BH14" s="54"/>
      <c r="BI14" s="37" t="s">
        <v>49</v>
      </c>
      <c r="BJ14" s="38">
        <v>41</v>
      </c>
      <c r="BO14" s="10" t="s">
        <v>100</v>
      </c>
    </row>
    <row r="15" spans="1:77" s="3" customFormat="1" ht="13.9" customHeight="1" x14ac:dyDescent="0.15">
      <c r="A15" s="1"/>
      <c r="B15" s="275"/>
      <c r="C15" s="276"/>
      <c r="D15" s="276"/>
      <c r="E15" s="276"/>
      <c r="F15" s="276"/>
      <c r="G15" s="276"/>
      <c r="H15" s="276"/>
      <c r="I15" s="277"/>
      <c r="J15" s="275"/>
      <c r="K15" s="276"/>
      <c r="L15" s="276"/>
      <c r="M15" s="276"/>
      <c r="N15" s="280"/>
      <c r="O15" s="283"/>
      <c r="P15" s="276"/>
      <c r="Q15" s="276"/>
      <c r="R15" s="276"/>
      <c r="S15" s="276"/>
      <c r="T15" s="276"/>
      <c r="U15" s="277"/>
      <c r="V15" s="234"/>
      <c r="W15" s="235"/>
      <c r="X15" s="235"/>
      <c r="Y15" s="236"/>
      <c r="Z15" s="240"/>
      <c r="AA15" s="241"/>
      <c r="AB15" s="241"/>
      <c r="AC15" s="242"/>
      <c r="AD15" s="246"/>
      <c r="AE15" s="247"/>
      <c r="AF15" s="247"/>
      <c r="AG15" s="248"/>
      <c r="AH15" s="252"/>
      <c r="AI15" s="253"/>
      <c r="AJ15" s="253"/>
      <c r="AK15" s="254"/>
      <c r="AL15" s="257"/>
      <c r="AM15" s="258"/>
      <c r="AN15" s="265"/>
      <c r="AO15" s="265"/>
      <c r="AP15" s="265"/>
      <c r="AQ15" s="265"/>
      <c r="AR15" s="265"/>
      <c r="AS15" s="266"/>
      <c r="AX15" s="9"/>
      <c r="AY15" s="43"/>
      <c r="AZ15" s="44" t="s">
        <v>55</v>
      </c>
      <c r="BA15" s="44" t="s">
        <v>57</v>
      </c>
      <c r="BB15" s="70" t="s">
        <v>56</v>
      </c>
      <c r="BC15" s="44" t="s">
        <v>62</v>
      </c>
      <c r="BD15" s="71" t="s">
        <v>36</v>
      </c>
      <c r="BE15" s="72" t="s">
        <v>37</v>
      </c>
      <c r="BF15" s="39" t="s">
        <v>50</v>
      </c>
      <c r="BG15" s="40" t="s">
        <v>51</v>
      </c>
      <c r="BH15" s="40" t="s">
        <v>52</v>
      </c>
      <c r="BI15" s="41" t="s">
        <v>53</v>
      </c>
      <c r="BJ15" s="42" t="s">
        <v>54</v>
      </c>
      <c r="BL15" s="22" t="s">
        <v>61</v>
      </c>
      <c r="BM15" s="22" t="s">
        <v>35</v>
      </c>
      <c r="BO15" s="3" t="s">
        <v>92</v>
      </c>
      <c r="BP15" s="3" t="s">
        <v>93</v>
      </c>
      <c r="BQ15" s="3" t="s">
        <v>94</v>
      </c>
      <c r="BR15" s="3" t="s">
        <v>95</v>
      </c>
      <c r="BS15" s="3" t="s">
        <v>97</v>
      </c>
      <c r="BT15" s="3" t="s">
        <v>98</v>
      </c>
      <c r="BU15" s="3" t="s">
        <v>99</v>
      </c>
    </row>
    <row r="16" spans="1:77" ht="18" customHeight="1" thickBot="1" x14ac:dyDescent="0.2">
      <c r="B16" s="293"/>
      <c r="C16" s="294"/>
      <c r="D16" s="294"/>
      <c r="E16" s="294"/>
      <c r="F16" s="294"/>
      <c r="G16" s="294"/>
      <c r="H16" s="294"/>
      <c r="I16" s="295"/>
      <c r="J16" s="293"/>
      <c r="K16" s="294"/>
      <c r="L16" s="294"/>
      <c r="M16" s="294"/>
      <c r="N16" s="299"/>
      <c r="O16" s="129"/>
      <c r="P16" s="64" t="s">
        <v>0</v>
      </c>
      <c r="Q16" s="127"/>
      <c r="R16" s="64" t="s">
        <v>1</v>
      </c>
      <c r="S16" s="125"/>
      <c r="T16" s="301" t="s">
        <v>96</v>
      </c>
      <c r="U16" s="301"/>
      <c r="V16" s="302"/>
      <c r="W16" s="303"/>
      <c r="X16" s="303"/>
      <c r="Y16" s="73"/>
      <c r="Z16" s="74"/>
      <c r="AA16" s="75"/>
      <c r="AB16" s="75"/>
      <c r="AC16" s="73" t="s">
        <v>8</v>
      </c>
      <c r="AD16" s="74"/>
      <c r="AE16" s="75"/>
      <c r="AF16" s="75"/>
      <c r="AG16" s="76" t="s">
        <v>8</v>
      </c>
      <c r="AH16" s="178"/>
      <c r="AI16" s="179"/>
      <c r="AJ16" s="179"/>
      <c r="AK16" s="304"/>
      <c r="AL16" s="113"/>
      <c r="AM16" s="114"/>
      <c r="AN16" s="178"/>
      <c r="AO16" s="179"/>
      <c r="AP16" s="179"/>
      <c r="AQ16" s="179"/>
      <c r="AR16" s="179"/>
      <c r="AS16" s="76" t="s">
        <v>8</v>
      </c>
      <c r="AV16" s="23" t="str">
        <f>IF(OR(O16="",Q16=""),"", IF(O16&lt;20,DATE(O16+118,Q16,IF(S16="",1,S16)),DATE(O16+88,Q16,IF(S16="",1,S16))))</f>
        <v/>
      </c>
      <c r="AW16" s="24" t="e">
        <f>IF(AV16&lt;=#REF!,"昔",IF(AV16&lt;=#REF!,"上",IF(AV16&lt;=#REF!,"中","下")))</f>
        <v>#REF!</v>
      </c>
      <c r="AX16" s="9" t="e">
        <f>IF(AV16&lt;=#REF!,5,IF(AV16&lt;=#REF!,7,IF(AV16&lt;=#REF!,9,11)))</f>
        <v>#REF!</v>
      </c>
      <c r="AY16" s="77"/>
      <c r="AZ16" s="78"/>
      <c r="BA16" s="79">
        <f>AN16</f>
        <v>0</v>
      </c>
      <c r="BB16" s="78"/>
      <c r="BC16" s="78"/>
      <c r="BD16" s="80">
        <v>1</v>
      </c>
      <c r="BE16" s="81">
        <v>1</v>
      </c>
      <c r="BF16" s="71">
        <v>1</v>
      </c>
      <c r="BG16" s="82">
        <v>16</v>
      </c>
      <c r="BH16" s="82">
        <v>24</v>
      </c>
      <c r="BI16" s="83" t="str">
        <f ca="1">IF(COUNTA(INDIRECT(ADDRESS(BG16,2)):INDIRECT(ADDRESS(BH16,2)))&gt;0,COUNTA(INDIRECT(ADDRESS(BG16,2)):INDIRECT(ADDRESS(BH16,2))),"")</f>
        <v/>
      </c>
      <c r="BJ16" s="84">
        <f ca="1">IF(ISERROR(LOOKUP(1,0/BI16:BI45,BF16:BF45)),LOOKUP(1,0/BF16:BF45,BF16:BF45),LOOKUP(1,0/BI16:BI45,BF16:BF45))</f>
        <v>30</v>
      </c>
      <c r="BO16" s="1" t="e">
        <f>IF(O16&lt;=VALUE(概算年度),O16+2018,O16+1988)</f>
        <v>#REF!</v>
      </c>
      <c r="BP16" s="1" t="e">
        <f>IF(BO16=2019,1)</f>
        <v>#REF!</v>
      </c>
      <c r="BQ16" s="3" t="e">
        <f>IF(BO16&lt;=2018,1)</f>
        <v>#REF!</v>
      </c>
      <c r="BR16" s="3" t="e">
        <f>IF(BO16&gt;=2020,1)</f>
        <v>#REF!</v>
      </c>
      <c r="BS16" s="3" t="e">
        <f>IF(AND(O16=31,Q16=1,O17=31),1,IF(AND(O16=31,Q16=2,O17=31),2,IF(AND(O16=31,Q16=3,O17=31),3,IF(AND(O16=31,Q16=4,O17=31),4,IF(AND(O16&gt;VALUE(概算年度),O16&lt;31,O17=31),5)))))</f>
        <v>#REF!</v>
      </c>
      <c r="BT16" s="3" t="b">
        <f>IF(OR(O16=31,O16=1),IF(AND(O17=1,OR(Q16=1,Q16=2,Q16=3,Q16=4,Q16=5)),1,IF(AND(O17=1,Q16=6),6,IF(AND(O17=1,Q16=7),7,IF(AND(O17=1,Q16=8),8,IF(AND(O17=1,Q16=9),9,IF(AND(O17=1,Q16=10),10,IF(AND(O17=1,Q16=11),11,IF(AND(O17=1,Q16=12),12)))))))),IF(O17=1,13))</f>
        <v>0</v>
      </c>
      <c r="BU16" s="3" t="e">
        <f>IF(AND(VALUE(概算年度)=記入用!O16,VALUE(概算年度)=記入用!O17),IF(記入用!Q16=1,1,IF(記入用!Q16=2,2,IF(記入用!Q16=3,3))))</f>
        <v>#REF!</v>
      </c>
      <c r="BV16" s="3" t="e">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#REF!</v>
      </c>
      <c r="BW16" s="3"/>
      <c r="BX16" s="3"/>
      <c r="BY16" s="3"/>
    </row>
    <row r="17" spans="2:74" ht="18" customHeight="1" x14ac:dyDescent="0.15">
      <c r="B17" s="296"/>
      <c r="C17" s="297"/>
      <c r="D17" s="297"/>
      <c r="E17" s="297"/>
      <c r="F17" s="297"/>
      <c r="G17" s="297"/>
      <c r="H17" s="297"/>
      <c r="I17" s="298"/>
      <c r="J17" s="296"/>
      <c r="K17" s="297"/>
      <c r="L17" s="297"/>
      <c r="M17" s="297"/>
      <c r="N17" s="300"/>
      <c r="O17" s="130"/>
      <c r="P17" s="11" t="s">
        <v>0</v>
      </c>
      <c r="Q17" s="128"/>
      <c r="R17" s="11" t="s">
        <v>1</v>
      </c>
      <c r="S17" s="126"/>
      <c r="T17" s="305" t="s">
        <v>19</v>
      </c>
      <c r="U17" s="305"/>
      <c r="V17" s="306"/>
      <c r="W17" s="190"/>
      <c r="X17" s="190"/>
      <c r="Y17" s="190"/>
      <c r="Z17" s="306"/>
      <c r="AA17" s="190"/>
      <c r="AB17" s="190"/>
      <c r="AC17" s="190"/>
      <c r="AD17" s="306"/>
      <c r="AE17" s="190"/>
      <c r="AF17" s="190"/>
      <c r="AG17" s="191"/>
      <c r="AH17" s="190"/>
      <c r="AI17" s="190"/>
      <c r="AJ17" s="190"/>
      <c r="AK17" s="191"/>
      <c r="AL17" s="186"/>
      <c r="AM17" s="187"/>
      <c r="AN17" s="188"/>
      <c r="AO17" s="189"/>
      <c r="AP17" s="189"/>
      <c r="AQ17" s="189"/>
      <c r="AR17" s="189"/>
      <c r="AS17" s="52"/>
      <c r="AV17" s="23"/>
      <c r="AW17" s="24"/>
      <c r="AY17" s="46">
        <f>AH17</f>
        <v>0</v>
      </c>
      <c r="AZ17" s="45" t="e">
        <f>IF(AV16&lt;=#REF!,AH17,IF(AND(AV16&gt;=#REF!,AV16&lt;=#REF!),AH17*105/108,AH17))</f>
        <v>#REF!</v>
      </c>
      <c r="BA17" s="44"/>
      <c r="BB17" s="45">
        <f>IF($AL17="賃金で算定",0,INT(AY17*$AL17/100))</f>
        <v>0</v>
      </c>
      <c r="BC17" s="45" t="e">
        <f>IF(AY17=AZ17,BB17,AZ17*$AL17/100)</f>
        <v>#REF!</v>
      </c>
      <c r="BD17" s="80">
        <v>2</v>
      </c>
      <c r="BE17" s="81">
        <v>2</v>
      </c>
      <c r="BF17" s="71">
        <v>2</v>
      </c>
      <c r="BG17" s="82">
        <v>60</v>
      </c>
      <c r="BH17" s="82">
        <f>BG16+BG17</f>
        <v>76</v>
      </c>
      <c r="BI17" s="72" t="str">
        <f ca="1">IF(COUNTA(INDIRECT(ADDRESS(BG17,2)):INDIRECT(ADDRESS(BH17,2)))&gt;0,COUNTA(INDIRECT(ADDRESS(BG17,2)):INDIRECT(ADDRESS(BH17,2))),"")</f>
        <v/>
      </c>
      <c r="BJ17" s="22"/>
      <c r="BL17" s="22" t="e">
        <f>IF(AY17=AZ17,0,1)</f>
        <v>#REF!</v>
      </c>
      <c r="BM17" s="22" t="e">
        <f>IF(BL17=1,AL17,"")</f>
        <v>#REF!</v>
      </c>
    </row>
    <row r="18" spans="2:74" ht="18" customHeight="1" x14ac:dyDescent="0.15">
      <c r="B18" s="293"/>
      <c r="C18" s="294"/>
      <c r="D18" s="294"/>
      <c r="E18" s="294"/>
      <c r="F18" s="294"/>
      <c r="G18" s="294"/>
      <c r="H18" s="294"/>
      <c r="I18" s="295"/>
      <c r="J18" s="293"/>
      <c r="K18" s="294"/>
      <c r="L18" s="294"/>
      <c r="M18" s="294"/>
      <c r="N18" s="299"/>
      <c r="O18" s="129"/>
      <c r="P18" s="64" t="s">
        <v>29</v>
      </c>
      <c r="Q18" s="127"/>
      <c r="R18" s="64" t="s">
        <v>1</v>
      </c>
      <c r="S18" s="125"/>
      <c r="T18" s="301" t="s">
        <v>96</v>
      </c>
      <c r="U18" s="301"/>
      <c r="V18" s="302"/>
      <c r="W18" s="303"/>
      <c r="X18" s="303"/>
      <c r="Y18" s="85"/>
      <c r="Z18" s="86"/>
      <c r="AA18" s="87"/>
      <c r="AB18" s="87"/>
      <c r="AC18" s="85"/>
      <c r="AD18" s="86"/>
      <c r="AE18" s="87"/>
      <c r="AF18" s="87"/>
      <c r="AG18" s="88"/>
      <c r="AH18" s="178"/>
      <c r="AI18" s="179"/>
      <c r="AJ18" s="179"/>
      <c r="AK18" s="304"/>
      <c r="AL18" s="113"/>
      <c r="AM18" s="114"/>
      <c r="AN18" s="178"/>
      <c r="AO18" s="179"/>
      <c r="AP18" s="179"/>
      <c r="AQ18" s="179"/>
      <c r="AR18" s="179"/>
      <c r="AS18" s="89"/>
      <c r="AV18" s="23" t="str">
        <f>IF(OR(O18="",Q18=""),"", IF(O18&lt;20,DATE(O18+118,Q18,IF(S18="",1,S18)),DATE(O18+88,Q18,IF(S18="",1,S18))))</f>
        <v/>
      </c>
      <c r="AW18" s="24" t="e">
        <f>IF(AV18&lt;=#REF!,"昔",IF(AV18&lt;=#REF!,"上",IF(AV18&lt;=#REF!,"中","下")))</f>
        <v>#REF!</v>
      </c>
      <c r="AX18" s="9" t="e">
        <f>IF(AV18&lt;=#REF!,5,IF(AV18&lt;=#REF!,7,IF(AV18&lt;=#REF!,9,11)))</f>
        <v>#REF!</v>
      </c>
      <c r="AY18" s="77"/>
      <c r="AZ18" s="78"/>
      <c r="BA18" s="79">
        <f t="shared" ref="BA18" si="0">AN18</f>
        <v>0</v>
      </c>
      <c r="BB18" s="78"/>
      <c r="BC18" s="78"/>
      <c r="BD18" s="112">
        <v>3</v>
      </c>
      <c r="BE18" s="81">
        <v>3</v>
      </c>
      <c r="BF18" s="71">
        <v>3</v>
      </c>
      <c r="BG18" s="82">
        <f t="shared" ref="BG18:BH33" si="1">BG17+$BJ$14</f>
        <v>101</v>
      </c>
      <c r="BH18" s="82">
        <f t="shared" si="1"/>
        <v>117</v>
      </c>
      <c r="BI18" s="72" t="str">
        <f ca="1">IF(COUNTA(INDIRECT(ADDRESS(BG18,2)):INDIRECT(ADDRESS(BH18,2)))&gt;0,COUNTA(INDIRECT(ADDRESS(BG18,2)):INDIRECT(ADDRESS(BH18,2))),"")</f>
        <v/>
      </c>
      <c r="BJ18" s="22"/>
      <c r="BL18" s="22"/>
      <c r="BM18" s="22"/>
      <c r="BO18" s="1" t="e">
        <f>IF(O18&lt;=VALUE(概算年度),O18+2018,O18+1988)</f>
        <v>#REF!</v>
      </c>
      <c r="BP18" s="1" t="e">
        <f>IF(BO18=2019,1)</f>
        <v>#REF!</v>
      </c>
      <c r="BQ18" s="3" t="e">
        <f>IF(BO18&lt;=2018,1)</f>
        <v>#REF!</v>
      </c>
      <c r="BR18" s="3" t="e">
        <f>IF(BO18&gt;=2020,1)</f>
        <v>#REF!</v>
      </c>
      <c r="BS18" s="3" t="e">
        <f>IF(AND(O18=31,Q18=1,O19=31),1,IF(AND(O18=31,Q18=2,O19=31),2,IF(AND(O18=31,Q18=3,O19=31),3,IF(AND(O18=31,Q18=4,O19=31),4,IF(AND(O18&gt;VALUE(概算年度),O18&lt;31,O19=31),5)))))</f>
        <v>#REF!</v>
      </c>
      <c r="BT18" s="3" t="b">
        <f>IF(OR(O18=31,O18=1),IF(AND(O19=1,OR(Q18=1,Q18=2,Q18=3,Q18=4,Q18=5)),1,IF(AND(O19=1,Q18=6),6,IF(AND(O19=1,Q18=7),7,IF(AND(O19=1,Q18=8),8,IF(AND(O19=1,Q18=9),9,IF(AND(O19=1,Q18=10),10,IF(AND(O19=1,Q18=11),11,IF(AND(O19=1,Q18=12),12)))))))),IF(O19=1,13))</f>
        <v>0</v>
      </c>
      <c r="BU18" s="3" t="e">
        <f>IF(AND(VALUE(概算年度)=記入用!O18,VALUE(概算年度)=記入用!O19),IF(記入用!Q18=1,1,IF(記入用!Q18=2,2,IF(記入用!Q18=3,3))))</f>
        <v>#REF!</v>
      </c>
      <c r="BV18" s="3" t="e">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#REF!</v>
      </c>
    </row>
    <row r="19" spans="2:74" ht="18" customHeight="1" thickBot="1" x14ac:dyDescent="0.2">
      <c r="B19" s="296"/>
      <c r="C19" s="297"/>
      <c r="D19" s="297"/>
      <c r="E19" s="297"/>
      <c r="F19" s="297"/>
      <c r="G19" s="297"/>
      <c r="H19" s="297"/>
      <c r="I19" s="298"/>
      <c r="J19" s="296"/>
      <c r="K19" s="297"/>
      <c r="L19" s="297"/>
      <c r="M19" s="297"/>
      <c r="N19" s="300"/>
      <c r="O19" s="130"/>
      <c r="P19" s="11" t="s">
        <v>0</v>
      </c>
      <c r="Q19" s="128"/>
      <c r="R19" s="11" t="s">
        <v>1</v>
      </c>
      <c r="S19" s="126"/>
      <c r="T19" s="305" t="s">
        <v>19</v>
      </c>
      <c r="U19" s="305"/>
      <c r="V19" s="188"/>
      <c r="W19" s="189"/>
      <c r="X19" s="189"/>
      <c r="Y19" s="192"/>
      <c r="Z19" s="306"/>
      <c r="AA19" s="190"/>
      <c r="AB19" s="190"/>
      <c r="AC19" s="190"/>
      <c r="AD19" s="306"/>
      <c r="AE19" s="190"/>
      <c r="AF19" s="190"/>
      <c r="AG19" s="191"/>
      <c r="AH19" s="190"/>
      <c r="AI19" s="190"/>
      <c r="AJ19" s="190"/>
      <c r="AK19" s="191"/>
      <c r="AL19" s="186"/>
      <c r="AM19" s="187"/>
      <c r="AN19" s="188"/>
      <c r="AO19" s="189"/>
      <c r="AP19" s="189"/>
      <c r="AQ19" s="189"/>
      <c r="AR19" s="189"/>
      <c r="AS19" s="52"/>
      <c r="AV19" s="23"/>
      <c r="AW19" s="24"/>
      <c r="AY19" s="46">
        <f>AH19</f>
        <v>0</v>
      </c>
      <c r="AZ19" s="45" t="e">
        <f>IF(AV18&lt;=#REF!,AH19,IF(AND(AV18&gt;=#REF!,AV18&lt;=#REF!),AH19*105/108,AH19))</f>
        <v>#REF!</v>
      </c>
      <c r="BA19" s="44"/>
      <c r="BB19" s="45">
        <f t="shared" ref="BB19" si="2">IF($AL19="賃金で算定",0,INT(AY19*$AL19/100))</f>
        <v>0</v>
      </c>
      <c r="BC19" s="110" t="e">
        <f>IF(AY19=AZ19,BB19,AZ19*$AL19/100)</f>
        <v>#REF!</v>
      </c>
      <c r="BD19" s="90">
        <v>4</v>
      </c>
      <c r="BE19" s="111">
        <v>4</v>
      </c>
      <c r="BF19" s="71">
        <v>4</v>
      </c>
      <c r="BG19" s="82">
        <f t="shared" si="1"/>
        <v>142</v>
      </c>
      <c r="BH19" s="82">
        <f t="shared" si="1"/>
        <v>158</v>
      </c>
      <c r="BI19" s="72" t="str">
        <f ca="1">IF(COUNTA(INDIRECT(ADDRESS(BG19,2)):INDIRECT(ADDRESS(BH19,2)))&gt;0,COUNTA(INDIRECT(ADDRESS(BG19,2)):INDIRECT(ADDRESS(BH19,2))),"")</f>
        <v/>
      </c>
      <c r="BJ19" s="22"/>
      <c r="BL19" s="22" t="e">
        <f>IF(AY19=AZ19,0,1)</f>
        <v>#REF!</v>
      </c>
      <c r="BM19" s="22" t="e">
        <f>IF(BL19=1,AL19,"")</f>
        <v>#REF!</v>
      </c>
    </row>
    <row r="20" spans="2:74" ht="18" customHeight="1" x14ac:dyDescent="0.15">
      <c r="B20" s="293"/>
      <c r="C20" s="294"/>
      <c r="D20" s="294"/>
      <c r="E20" s="294"/>
      <c r="F20" s="294"/>
      <c r="G20" s="294"/>
      <c r="H20" s="294"/>
      <c r="I20" s="295"/>
      <c r="J20" s="293"/>
      <c r="K20" s="294"/>
      <c r="L20" s="294"/>
      <c r="M20" s="294"/>
      <c r="N20" s="299"/>
      <c r="O20" s="129"/>
      <c r="P20" s="64" t="s">
        <v>29</v>
      </c>
      <c r="Q20" s="127"/>
      <c r="R20" s="64" t="s">
        <v>1</v>
      </c>
      <c r="S20" s="125"/>
      <c r="T20" s="301" t="s">
        <v>96</v>
      </c>
      <c r="U20" s="301"/>
      <c r="V20" s="302"/>
      <c r="W20" s="303"/>
      <c r="X20" s="303"/>
      <c r="Y20" s="85"/>
      <c r="Z20" s="86"/>
      <c r="AA20" s="87"/>
      <c r="AB20" s="87"/>
      <c r="AC20" s="85"/>
      <c r="AD20" s="86"/>
      <c r="AE20" s="87"/>
      <c r="AF20" s="87"/>
      <c r="AG20" s="88"/>
      <c r="AH20" s="178"/>
      <c r="AI20" s="179"/>
      <c r="AJ20" s="179"/>
      <c r="AK20" s="304"/>
      <c r="AL20" s="113"/>
      <c r="AM20" s="114"/>
      <c r="AN20" s="178"/>
      <c r="AO20" s="179"/>
      <c r="AP20" s="179"/>
      <c r="AQ20" s="179"/>
      <c r="AR20" s="179"/>
      <c r="AS20" s="89"/>
      <c r="AV20" s="23" t="str">
        <f>IF(OR(O20="",Q20=""),"", IF(O20&lt;20,DATE(O20+118,Q20,IF(S20="",1,S20)),DATE(O20+88,Q20,IF(S20="",1,S20))))</f>
        <v/>
      </c>
      <c r="AW20" s="24" t="e">
        <f>IF(AV20&lt;=#REF!,"昔",IF(AV20&lt;=#REF!,"上",IF(AV20&lt;=#REF!,"中","下")))</f>
        <v>#REF!</v>
      </c>
      <c r="AX20" s="9" t="e">
        <f>IF(AV20&lt;=#REF!,5,IF(AV20&lt;=#REF!,7,IF(AV20&lt;=#REF!,9,11)))</f>
        <v>#REF!</v>
      </c>
      <c r="AY20" s="77"/>
      <c r="AZ20" s="78"/>
      <c r="BA20" s="79">
        <f t="shared" ref="BA20" si="3">AN20</f>
        <v>0</v>
      </c>
      <c r="BB20" s="78"/>
      <c r="BC20" s="78"/>
      <c r="BE20" s="91">
        <v>5</v>
      </c>
      <c r="BF20" s="71">
        <v>5</v>
      </c>
      <c r="BG20" s="82">
        <f t="shared" si="1"/>
        <v>183</v>
      </c>
      <c r="BH20" s="82">
        <f t="shared" si="1"/>
        <v>199</v>
      </c>
      <c r="BI20" s="72" t="str">
        <f ca="1">IF(COUNTA(INDIRECT(ADDRESS(BG20,2)):INDIRECT(ADDRESS(BH20,2)))&gt;0,COUNTA(INDIRECT(ADDRESS(BG20,2)):INDIRECT(ADDRESS(BH20,2))),"")</f>
        <v/>
      </c>
      <c r="BJ20" s="22"/>
      <c r="BO20" s="1" t="e">
        <f>IF(O20&lt;=VALUE(概算年度),O20+2018,O20+1988)</f>
        <v>#REF!</v>
      </c>
      <c r="BP20" s="1" t="e">
        <f>IF(BO20=2019,1)</f>
        <v>#REF!</v>
      </c>
      <c r="BQ20" s="3" t="e">
        <f>IF(BO20&lt;=2018,1)</f>
        <v>#REF!</v>
      </c>
      <c r="BR20" s="3" t="e">
        <f>IF(BO20&gt;=2020,1)</f>
        <v>#REF!</v>
      </c>
      <c r="BS20" s="3" t="e">
        <f>IF(AND(O20=31,Q20=1,O21=31),1,IF(AND(O20=31,Q20=2,O21=31),2,IF(AND(O20=31,Q20=3,O21=31),3,IF(AND(O20=31,Q20=4,O21=31),4,IF(AND(O20&gt;VALUE(概算年度),O20&lt;31,O21=31),5)))))</f>
        <v>#REF!</v>
      </c>
      <c r="BT20" s="3" t="b">
        <f>IF(OR(O20=31,O20=1),IF(AND(O21=1,OR(Q20=1,Q20=2,Q20=3,Q20=4,Q20=5)),1,IF(AND(O21=1,Q20=6),6,IF(AND(O21=1,Q20=7),7,IF(AND(O21=1,Q20=8),8,IF(AND(O21=1,Q20=9),9,IF(AND(O21=1,Q20=10),10,IF(AND(O21=1,Q20=11),11,IF(AND(O21=1,Q20=12),12)))))))),IF(O21=1,13))</f>
        <v>0</v>
      </c>
      <c r="BU20" s="3" t="e">
        <f>IF(AND(VALUE(概算年度)=記入用!O20,VALUE(概算年度)=記入用!O21),IF(記入用!Q20=1,1,IF(記入用!Q20=2,2,IF(記入用!Q20=3,3))))</f>
        <v>#REF!</v>
      </c>
      <c r="BV20" s="3" t="e">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#REF!</v>
      </c>
    </row>
    <row r="21" spans="2:74" ht="18" customHeight="1" x14ac:dyDescent="0.15">
      <c r="B21" s="296"/>
      <c r="C21" s="297"/>
      <c r="D21" s="297"/>
      <c r="E21" s="297"/>
      <c r="F21" s="297"/>
      <c r="G21" s="297"/>
      <c r="H21" s="297"/>
      <c r="I21" s="298"/>
      <c r="J21" s="296"/>
      <c r="K21" s="297"/>
      <c r="L21" s="297"/>
      <c r="M21" s="297"/>
      <c r="N21" s="300"/>
      <c r="O21" s="130"/>
      <c r="P21" s="11" t="s">
        <v>0</v>
      </c>
      <c r="Q21" s="128"/>
      <c r="R21" s="11" t="s">
        <v>1</v>
      </c>
      <c r="S21" s="126"/>
      <c r="T21" s="305" t="s">
        <v>19</v>
      </c>
      <c r="U21" s="305"/>
      <c r="V21" s="188"/>
      <c r="W21" s="189"/>
      <c r="X21" s="189"/>
      <c r="Y21" s="192"/>
      <c r="Z21" s="188"/>
      <c r="AA21" s="189"/>
      <c r="AB21" s="189"/>
      <c r="AC21" s="189"/>
      <c r="AD21" s="188"/>
      <c r="AE21" s="189"/>
      <c r="AF21" s="189"/>
      <c r="AG21" s="192"/>
      <c r="AH21" s="190"/>
      <c r="AI21" s="190"/>
      <c r="AJ21" s="190"/>
      <c r="AK21" s="191"/>
      <c r="AL21" s="186"/>
      <c r="AM21" s="187"/>
      <c r="AN21" s="188"/>
      <c r="AO21" s="189"/>
      <c r="AP21" s="189"/>
      <c r="AQ21" s="189"/>
      <c r="AR21" s="189"/>
      <c r="AS21" s="52"/>
      <c r="AV21" s="23"/>
      <c r="AW21" s="24"/>
      <c r="AY21" s="46">
        <f>AH21</f>
        <v>0</v>
      </c>
      <c r="AZ21" s="45" t="e">
        <f>IF(AV20&lt;=#REF!,AH21,IF(AND(AV20&gt;=#REF!,AV20&lt;=#REF!),AH21*105/108,AH21))</f>
        <v>#REF!</v>
      </c>
      <c r="BA21" s="44"/>
      <c r="BB21" s="45">
        <f t="shared" ref="BB21" si="4">IF($AL21="賃金で算定",0,INT(AY21*$AL21/100))</f>
        <v>0</v>
      </c>
      <c r="BC21" s="45" t="e">
        <f>IF(AY21=AZ21,BB21,AZ21*$AL21/100)</f>
        <v>#REF!</v>
      </c>
      <c r="BE21" s="91">
        <v>6</v>
      </c>
      <c r="BF21" s="71">
        <v>6</v>
      </c>
      <c r="BG21" s="82">
        <f t="shared" si="1"/>
        <v>224</v>
      </c>
      <c r="BH21" s="82">
        <f t="shared" si="1"/>
        <v>240</v>
      </c>
      <c r="BI21" s="72" t="str">
        <f ca="1">IF(COUNTA(INDIRECT(ADDRESS(BG21,2)):INDIRECT(ADDRESS(BH21,2)))&gt;0,COUNTA(INDIRECT(ADDRESS(BG21,2)):INDIRECT(ADDRESS(BH21,2))),"")</f>
        <v/>
      </c>
      <c r="BJ21" s="22"/>
      <c r="BL21" s="22" t="e">
        <f>IF(AY21=AZ21,0,1)</f>
        <v>#REF!</v>
      </c>
      <c r="BM21" s="22" t="e">
        <f>IF(BL21=1,AL21,"")</f>
        <v>#REF!</v>
      </c>
    </row>
    <row r="22" spans="2:74" ht="18" customHeight="1" x14ac:dyDescent="0.15">
      <c r="B22" s="293"/>
      <c r="C22" s="294"/>
      <c r="D22" s="294"/>
      <c r="E22" s="294"/>
      <c r="F22" s="294"/>
      <c r="G22" s="294"/>
      <c r="H22" s="294"/>
      <c r="I22" s="295"/>
      <c r="J22" s="293"/>
      <c r="K22" s="294"/>
      <c r="L22" s="294"/>
      <c r="M22" s="294"/>
      <c r="N22" s="299"/>
      <c r="O22" s="129"/>
      <c r="P22" s="64" t="s">
        <v>29</v>
      </c>
      <c r="Q22" s="127"/>
      <c r="R22" s="64" t="s">
        <v>1</v>
      </c>
      <c r="S22" s="125"/>
      <c r="T22" s="301" t="s">
        <v>96</v>
      </c>
      <c r="U22" s="301"/>
      <c r="V22" s="302"/>
      <c r="W22" s="303"/>
      <c r="X22" s="303"/>
      <c r="Y22" s="21"/>
      <c r="Z22" s="92"/>
      <c r="AA22" s="50"/>
      <c r="AB22" s="50"/>
      <c r="AC22" s="21"/>
      <c r="AD22" s="92"/>
      <c r="AE22" s="50"/>
      <c r="AF22" s="50"/>
      <c r="AG22" s="93"/>
      <c r="AH22" s="178"/>
      <c r="AI22" s="179"/>
      <c r="AJ22" s="179"/>
      <c r="AK22" s="304"/>
      <c r="AL22" s="113"/>
      <c r="AM22" s="114"/>
      <c r="AN22" s="178"/>
      <c r="AO22" s="179"/>
      <c r="AP22" s="179"/>
      <c r="AQ22" s="179"/>
      <c r="AR22" s="179"/>
      <c r="AS22" s="89"/>
      <c r="AV22" s="23" t="str">
        <f>IF(OR(O22="",Q22=""),"", IF(O22&lt;20,DATE(O22+118,Q22,IF(S22="",1,S22)),DATE(O22+88,Q22,IF(S22="",1,S22))))</f>
        <v/>
      </c>
      <c r="AW22" s="24" t="e">
        <f>IF(AV22&lt;=#REF!,"昔",IF(AV22&lt;=#REF!,"上",IF(AV22&lt;=#REF!,"中","下")))</f>
        <v>#REF!</v>
      </c>
      <c r="AX22" s="9" t="e">
        <f>IF(AV22&lt;=#REF!,5,IF(AV22&lt;=#REF!,7,IF(AV22&lt;=#REF!,9,11)))</f>
        <v>#REF!</v>
      </c>
      <c r="AY22" s="77"/>
      <c r="AZ22" s="78"/>
      <c r="BA22" s="79">
        <f t="shared" ref="BA22" si="5">AN22</f>
        <v>0</v>
      </c>
      <c r="BB22" s="78"/>
      <c r="BC22" s="78"/>
      <c r="BE22" s="91">
        <v>7</v>
      </c>
      <c r="BF22" s="71">
        <v>7</v>
      </c>
      <c r="BG22" s="82">
        <f t="shared" si="1"/>
        <v>265</v>
      </c>
      <c r="BH22" s="82">
        <f t="shared" si="1"/>
        <v>281</v>
      </c>
      <c r="BI22" s="72" t="str">
        <f ca="1">IF(COUNTA(INDIRECT(ADDRESS(BG22,2)):INDIRECT(ADDRESS(BH22,2)))&gt;0,COUNTA(INDIRECT(ADDRESS(BG22,2)):INDIRECT(ADDRESS(BH22,2))),"")</f>
        <v/>
      </c>
      <c r="BJ22" s="22"/>
      <c r="BO22" s="1" t="e">
        <f>IF(O22&lt;=VALUE(概算年度),O22+2018,O22+1988)</f>
        <v>#REF!</v>
      </c>
      <c r="BP22" s="1" t="e">
        <f>IF(BO22=2019,1)</f>
        <v>#REF!</v>
      </c>
      <c r="BQ22" s="3" t="e">
        <f>IF(BO22&lt;=2018,1)</f>
        <v>#REF!</v>
      </c>
      <c r="BR22" s="3" t="e">
        <f>IF(BO22&gt;=2020,1)</f>
        <v>#REF!</v>
      </c>
      <c r="BS22" s="3" t="e">
        <f>IF(AND(O22=31,Q22=1,O23=31),1,IF(AND(O22=31,Q22=2,O23=31),2,IF(AND(O22=31,Q22=3,O23=31),3,IF(AND(O22=31,Q22=4,O23=31),4,IF(AND(O22&gt;VALUE(概算年度),O22&lt;31,O23=31),5)))))</f>
        <v>#REF!</v>
      </c>
      <c r="BT22" s="3" t="b">
        <f>IF(OR(O22=31,O22=1),IF(AND(O23=1,OR(Q22=1,Q22=2,Q22=3,Q22=4,Q22=5)),1,IF(AND(O23=1,Q22=6),6,IF(AND(O23=1,Q22=7),7,IF(AND(O23=1,Q22=8),8,IF(AND(O23=1,Q22=9),9,IF(AND(O23=1,Q22=10),10,IF(AND(O23=1,Q22=11),11,IF(AND(O23=1,Q22=12),12)))))))),IF(O23=1,13))</f>
        <v>0</v>
      </c>
      <c r="BU22" s="3" t="e">
        <f>IF(AND(VALUE(概算年度)=記入用!O22,VALUE(概算年度)=記入用!O23),IF(記入用!Q22=1,1,IF(記入用!Q22=2,2,IF(記入用!Q22=3,3))))</f>
        <v>#REF!</v>
      </c>
      <c r="BV22" s="3" t="e">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#REF!</v>
      </c>
    </row>
    <row r="23" spans="2:74" ht="18" customHeight="1" x14ac:dyDescent="0.15">
      <c r="B23" s="296"/>
      <c r="C23" s="297"/>
      <c r="D23" s="297"/>
      <c r="E23" s="297"/>
      <c r="F23" s="297"/>
      <c r="G23" s="297"/>
      <c r="H23" s="297"/>
      <c r="I23" s="298"/>
      <c r="J23" s="296"/>
      <c r="K23" s="297"/>
      <c r="L23" s="297"/>
      <c r="M23" s="297"/>
      <c r="N23" s="300"/>
      <c r="O23" s="130"/>
      <c r="P23" s="11" t="s">
        <v>0</v>
      </c>
      <c r="Q23" s="128"/>
      <c r="R23" s="11" t="s">
        <v>1</v>
      </c>
      <c r="S23" s="126"/>
      <c r="T23" s="305" t="s">
        <v>19</v>
      </c>
      <c r="U23" s="305"/>
      <c r="V23" s="188"/>
      <c r="W23" s="189"/>
      <c r="X23" s="189"/>
      <c r="Y23" s="192"/>
      <c r="Z23" s="306"/>
      <c r="AA23" s="190"/>
      <c r="AB23" s="190"/>
      <c r="AC23" s="190"/>
      <c r="AD23" s="306"/>
      <c r="AE23" s="190"/>
      <c r="AF23" s="190"/>
      <c r="AG23" s="191"/>
      <c r="AH23" s="190"/>
      <c r="AI23" s="190"/>
      <c r="AJ23" s="190"/>
      <c r="AK23" s="191"/>
      <c r="AL23" s="186"/>
      <c r="AM23" s="187"/>
      <c r="AN23" s="188"/>
      <c r="AO23" s="189"/>
      <c r="AP23" s="189"/>
      <c r="AQ23" s="189"/>
      <c r="AR23" s="189"/>
      <c r="AS23" s="52"/>
      <c r="AV23" s="23"/>
      <c r="AW23" s="24"/>
      <c r="AY23" s="46">
        <f>AH23</f>
        <v>0</v>
      </c>
      <c r="AZ23" s="45" t="e">
        <f>IF(AV22&lt;=#REF!,AH23,IF(AND(AV22&gt;=#REF!,AV22&lt;=#REF!),AH23*105/108,AH23))</f>
        <v>#REF!</v>
      </c>
      <c r="BA23" s="44"/>
      <c r="BB23" s="45">
        <f t="shared" ref="BB23" si="6">IF($AL23="賃金で算定",0,INT(AY23*$AL23/100))</f>
        <v>0</v>
      </c>
      <c r="BC23" s="45" t="e">
        <f>IF(AY23=AZ23,BB23,AZ23*$AL23/100)</f>
        <v>#REF!</v>
      </c>
      <c r="BE23" s="91">
        <v>8</v>
      </c>
      <c r="BF23" s="71">
        <v>8</v>
      </c>
      <c r="BG23" s="82">
        <f t="shared" si="1"/>
        <v>306</v>
      </c>
      <c r="BH23" s="82">
        <f t="shared" si="1"/>
        <v>322</v>
      </c>
      <c r="BI23" s="72" t="str">
        <f ca="1">IF(COUNTA(INDIRECT(ADDRESS(BG23,2)):INDIRECT(ADDRESS(BH23,2)))&gt;0,COUNTA(INDIRECT(ADDRESS(BG23,2)):INDIRECT(ADDRESS(BH23,2))),"")</f>
        <v/>
      </c>
      <c r="BJ23" s="22"/>
      <c r="BL23" s="22" t="e">
        <f>IF(AY23=AZ23,0,1)</f>
        <v>#REF!</v>
      </c>
      <c r="BM23" s="22" t="e">
        <f>IF(BL23=1,AL23,"")</f>
        <v>#REF!</v>
      </c>
    </row>
    <row r="24" spans="2:74" ht="18" customHeight="1" x14ac:dyDescent="0.15">
      <c r="B24" s="293"/>
      <c r="C24" s="294"/>
      <c r="D24" s="294"/>
      <c r="E24" s="294"/>
      <c r="F24" s="294"/>
      <c r="G24" s="294"/>
      <c r="H24" s="294"/>
      <c r="I24" s="295"/>
      <c r="J24" s="293"/>
      <c r="K24" s="294"/>
      <c r="L24" s="294"/>
      <c r="M24" s="294"/>
      <c r="N24" s="299"/>
      <c r="O24" s="129"/>
      <c r="P24" s="64" t="s">
        <v>29</v>
      </c>
      <c r="Q24" s="127"/>
      <c r="R24" s="64" t="s">
        <v>1</v>
      </c>
      <c r="S24" s="125"/>
      <c r="T24" s="301" t="s">
        <v>96</v>
      </c>
      <c r="U24" s="301"/>
      <c r="V24" s="302"/>
      <c r="W24" s="303"/>
      <c r="X24" s="303"/>
      <c r="Y24" s="85"/>
      <c r="Z24" s="86"/>
      <c r="AA24" s="87"/>
      <c r="AB24" s="87"/>
      <c r="AC24" s="85"/>
      <c r="AD24" s="86"/>
      <c r="AE24" s="87"/>
      <c r="AF24" s="87"/>
      <c r="AG24" s="88"/>
      <c r="AH24" s="178"/>
      <c r="AI24" s="179"/>
      <c r="AJ24" s="179"/>
      <c r="AK24" s="304"/>
      <c r="AL24" s="113"/>
      <c r="AM24" s="114"/>
      <c r="AN24" s="178"/>
      <c r="AO24" s="179"/>
      <c r="AP24" s="179"/>
      <c r="AQ24" s="179"/>
      <c r="AR24" s="179"/>
      <c r="AS24" s="89"/>
      <c r="AV24" s="23" t="str">
        <f>IF(OR(O24="",Q24=""),"", IF(O24&lt;20,DATE(O24+118,Q24,IF(S24="",1,S24)),DATE(O24+88,Q24,IF(S24="",1,S24))))</f>
        <v/>
      </c>
      <c r="AW24" s="24" t="e">
        <f>IF(AV24&lt;=#REF!,"昔",IF(AV24&lt;=#REF!,"上",IF(AV24&lt;=#REF!,"中","下")))</f>
        <v>#REF!</v>
      </c>
      <c r="AX24" s="9" t="e">
        <f>IF(AV24&lt;=#REF!,5,IF(AV24&lt;=#REF!,7,IF(AV24&lt;=#REF!,9,11)))</f>
        <v>#REF!</v>
      </c>
      <c r="AY24" s="77"/>
      <c r="AZ24" s="78"/>
      <c r="BA24" s="79">
        <f t="shared" ref="BA24" si="7">AN24</f>
        <v>0</v>
      </c>
      <c r="BB24" s="78"/>
      <c r="BC24" s="78"/>
      <c r="BE24" s="91">
        <v>9</v>
      </c>
      <c r="BF24" s="71">
        <v>9</v>
      </c>
      <c r="BG24" s="82">
        <f t="shared" si="1"/>
        <v>347</v>
      </c>
      <c r="BH24" s="82">
        <f t="shared" si="1"/>
        <v>363</v>
      </c>
      <c r="BI24" s="72" t="str">
        <f ca="1">IF(COUNTA(INDIRECT(ADDRESS(BG24,2)):INDIRECT(ADDRESS(BH24,2)))&gt;0,COUNTA(INDIRECT(ADDRESS(BG24,2)):INDIRECT(ADDRESS(BH24,2))),"")</f>
        <v/>
      </c>
      <c r="BJ24" s="22"/>
      <c r="BO24" s="1" t="e">
        <f>IF(O24&lt;=VALUE(概算年度),O24+2018,O24+1988)</f>
        <v>#REF!</v>
      </c>
      <c r="BP24" s="1" t="e">
        <f>IF(BO24=2019,1)</f>
        <v>#REF!</v>
      </c>
      <c r="BQ24" s="3" t="e">
        <f>IF(BO24&lt;=2018,1)</f>
        <v>#REF!</v>
      </c>
      <c r="BR24" s="3" t="e">
        <f>IF(BO24&gt;=2020,1)</f>
        <v>#REF!</v>
      </c>
      <c r="BS24" s="3" t="e">
        <f>IF(AND(O24=31,Q24=1,O25=31),1,IF(AND(O24=31,Q24=2,O25=31),2,IF(AND(O24=31,Q24=3,O25=31),3,IF(AND(O24=31,Q24=4,O25=31),4,IF(AND(O24&gt;VALUE(概算年度),O24&lt;31,O25=31),5)))))</f>
        <v>#REF!</v>
      </c>
      <c r="BT24" s="3" t="b">
        <f>IF(OR(O24=31,O24=1),IF(AND(O25=1,OR(Q24=1,Q24=2,Q24=3,Q24=4,Q24=5)),1,IF(AND(O25=1,Q24=6),6,IF(AND(O25=1,Q24=7),7,IF(AND(O25=1,Q24=8),8,IF(AND(O25=1,Q24=9),9,IF(AND(O25=1,Q24=10),10,IF(AND(O25=1,Q24=11),11,IF(AND(O25=1,Q24=12),12)))))))),IF(O25=1,13))</f>
        <v>0</v>
      </c>
      <c r="BU24" s="3" t="e">
        <f>IF(AND(VALUE(概算年度)=記入用!O24,VALUE(概算年度)=記入用!O25),IF(記入用!Q24=1,1,IF(記入用!Q24=2,2,IF(記入用!Q24=3,3))))</f>
        <v>#REF!</v>
      </c>
      <c r="BV24" s="3" t="e">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#REF!</v>
      </c>
    </row>
    <row r="25" spans="2:74" ht="18" customHeight="1" x14ac:dyDescent="0.15">
      <c r="B25" s="296"/>
      <c r="C25" s="297"/>
      <c r="D25" s="297"/>
      <c r="E25" s="297"/>
      <c r="F25" s="297"/>
      <c r="G25" s="297"/>
      <c r="H25" s="297"/>
      <c r="I25" s="298"/>
      <c r="J25" s="296"/>
      <c r="K25" s="297"/>
      <c r="L25" s="297"/>
      <c r="M25" s="297"/>
      <c r="N25" s="300"/>
      <c r="O25" s="130"/>
      <c r="P25" s="11" t="s">
        <v>0</v>
      </c>
      <c r="Q25" s="128"/>
      <c r="R25" s="11" t="s">
        <v>1</v>
      </c>
      <c r="S25" s="126"/>
      <c r="T25" s="305" t="s">
        <v>19</v>
      </c>
      <c r="U25" s="305"/>
      <c r="V25" s="188"/>
      <c r="W25" s="189"/>
      <c r="X25" s="189"/>
      <c r="Y25" s="192"/>
      <c r="Z25" s="188"/>
      <c r="AA25" s="189"/>
      <c r="AB25" s="189"/>
      <c r="AC25" s="189"/>
      <c r="AD25" s="306"/>
      <c r="AE25" s="190"/>
      <c r="AF25" s="190"/>
      <c r="AG25" s="191"/>
      <c r="AH25" s="190"/>
      <c r="AI25" s="190"/>
      <c r="AJ25" s="190"/>
      <c r="AK25" s="191"/>
      <c r="AL25" s="186"/>
      <c r="AM25" s="187"/>
      <c r="AN25" s="188"/>
      <c r="AO25" s="189"/>
      <c r="AP25" s="189"/>
      <c r="AQ25" s="189"/>
      <c r="AR25" s="189"/>
      <c r="AS25" s="52"/>
      <c r="AV25" s="24"/>
      <c r="AW25" s="24"/>
      <c r="AY25" s="46">
        <f>AH25</f>
        <v>0</v>
      </c>
      <c r="AZ25" s="45" t="e">
        <f>IF(AV24&lt;=#REF!,AH25,IF(AND(AV24&gt;=#REF!,AV24&lt;=#REF!),AH25*105/108,AH25))</f>
        <v>#REF!</v>
      </c>
      <c r="BA25" s="44"/>
      <c r="BB25" s="45">
        <f t="shared" ref="BB25" si="8">IF($AL25="賃金で算定",0,INT(AY25*$AL25/100))</f>
        <v>0</v>
      </c>
      <c r="BC25" s="45" t="e">
        <f>IF(AY25=AZ25,BB25,AZ25*$AL25/100)</f>
        <v>#REF!</v>
      </c>
      <c r="BE25" s="91">
        <v>10</v>
      </c>
      <c r="BF25" s="71">
        <v>10</v>
      </c>
      <c r="BG25" s="82">
        <f t="shared" si="1"/>
        <v>388</v>
      </c>
      <c r="BH25" s="82">
        <f t="shared" si="1"/>
        <v>404</v>
      </c>
      <c r="BI25" s="72" t="str">
        <f ca="1">IF(COUNTA(INDIRECT(ADDRESS(BG25,2)):INDIRECT(ADDRESS(BH25,2)))&gt;0,COUNTA(INDIRECT(ADDRESS(BG25,2)):INDIRECT(ADDRESS(BH25,2))),"")</f>
        <v/>
      </c>
      <c r="BJ25" s="22"/>
      <c r="BL25" s="22" t="e">
        <f>IF(AY25=AZ25,0,1)</f>
        <v>#REF!</v>
      </c>
      <c r="BM25" s="22" t="e">
        <f>IF(BL25=1,AL25,"")</f>
        <v>#REF!</v>
      </c>
    </row>
    <row r="26" spans="2:74" ht="18" customHeight="1" x14ac:dyDescent="0.15">
      <c r="B26" s="221" t="s">
        <v>73</v>
      </c>
      <c r="C26" s="311"/>
      <c r="D26" s="311"/>
      <c r="E26" s="312"/>
      <c r="F26" s="319"/>
      <c r="G26" s="320"/>
      <c r="H26" s="320"/>
      <c r="I26" s="320"/>
      <c r="J26" s="320"/>
      <c r="K26" s="320"/>
      <c r="L26" s="320"/>
      <c r="M26" s="320"/>
      <c r="N26" s="321"/>
      <c r="O26" s="221" t="s">
        <v>66</v>
      </c>
      <c r="P26" s="311"/>
      <c r="Q26" s="311"/>
      <c r="R26" s="311"/>
      <c r="S26" s="311"/>
      <c r="T26" s="311"/>
      <c r="U26" s="312"/>
      <c r="V26" s="178"/>
      <c r="W26" s="179"/>
      <c r="X26" s="179"/>
      <c r="Y26" s="304"/>
      <c r="Z26" s="115"/>
      <c r="AA26" s="116"/>
      <c r="AB26" s="116"/>
      <c r="AC26" s="117"/>
      <c r="AD26" s="115"/>
      <c r="AE26" s="116"/>
      <c r="AF26" s="116"/>
      <c r="AG26" s="117"/>
      <c r="AH26" s="178"/>
      <c r="AI26" s="179"/>
      <c r="AJ26" s="179"/>
      <c r="AK26" s="304"/>
      <c r="AL26" s="115"/>
      <c r="AM26" s="118"/>
      <c r="AN26" s="178"/>
      <c r="AO26" s="179"/>
      <c r="AP26" s="179"/>
      <c r="AQ26" s="179"/>
      <c r="AR26" s="179"/>
      <c r="AS26" s="119"/>
      <c r="AV26" s="22"/>
      <c r="AW26" s="22"/>
      <c r="AY26" s="77"/>
      <c r="AZ26" s="94"/>
      <c r="BA26" s="95">
        <f>BA16+BA18+BA20+BA22+BA24</f>
        <v>0</v>
      </c>
      <c r="BB26" s="79">
        <f>BB17+BB19+BB21+BB23+BB25</f>
        <v>0</v>
      </c>
      <c r="BC26" s="79">
        <f>SUMIF(BL17:BL25,0,BC17:BC25)+ROUNDDOWN(ROUNDDOWN(BL26*105/108,0)*BM26/100,0)</f>
        <v>0</v>
      </c>
      <c r="BE26" s="91">
        <v>11</v>
      </c>
      <c r="BF26" s="71">
        <v>11</v>
      </c>
      <c r="BG26" s="82">
        <f t="shared" si="1"/>
        <v>429</v>
      </c>
      <c r="BH26" s="82">
        <f t="shared" si="1"/>
        <v>445</v>
      </c>
      <c r="BI26" s="72" t="str">
        <f ca="1">IF(COUNTA(INDIRECT(ADDRESS(BG26,2)):INDIRECT(ADDRESS(BH26,2)))&gt;0,COUNTA(INDIRECT(ADDRESS(BG26,2)):INDIRECT(ADDRESS(BH26,2))),"")</f>
        <v/>
      </c>
      <c r="BJ26" s="22"/>
      <c r="BL26" s="22">
        <f>SUMIF(BL17:BL25,1,AH17:AK25)</f>
        <v>0</v>
      </c>
      <c r="BM26" s="22">
        <f>IF(COUNT(BM17:BM25)=0,0,SUM(BM17:BM25)/COUNT(BM17:BM25))</f>
        <v>0</v>
      </c>
    </row>
    <row r="27" spans="2:74" ht="18" customHeight="1" thickBot="1" x14ac:dyDescent="0.2">
      <c r="B27" s="313"/>
      <c r="C27" s="314"/>
      <c r="D27" s="314"/>
      <c r="E27" s="315"/>
      <c r="F27" s="322"/>
      <c r="G27" s="323"/>
      <c r="H27" s="323"/>
      <c r="I27" s="323"/>
      <c r="J27" s="323"/>
      <c r="K27" s="323"/>
      <c r="L27" s="323"/>
      <c r="M27" s="323"/>
      <c r="N27" s="324"/>
      <c r="O27" s="313"/>
      <c r="P27" s="314"/>
      <c r="Q27" s="314"/>
      <c r="R27" s="314"/>
      <c r="S27" s="314"/>
      <c r="T27" s="314"/>
      <c r="U27" s="315"/>
      <c r="V27" s="306"/>
      <c r="W27" s="327"/>
      <c r="X27" s="327"/>
      <c r="Y27" s="328"/>
      <c r="Z27" s="306"/>
      <c r="AA27" s="329"/>
      <c r="AB27" s="329"/>
      <c r="AC27" s="330"/>
      <c r="AD27" s="306"/>
      <c r="AE27" s="329"/>
      <c r="AF27" s="329"/>
      <c r="AG27" s="330"/>
      <c r="AH27" s="306"/>
      <c r="AI27" s="190"/>
      <c r="AJ27" s="190"/>
      <c r="AK27" s="190"/>
      <c r="AL27" s="120"/>
      <c r="AM27" s="121"/>
      <c r="AN27" s="306"/>
      <c r="AO27" s="327"/>
      <c r="AP27" s="327"/>
      <c r="AQ27" s="327"/>
      <c r="AR27" s="327"/>
      <c r="AS27" s="122"/>
      <c r="AV27" s="22"/>
      <c r="AW27" s="22"/>
      <c r="AY27" s="96">
        <f>AY17+AY19+AY21+AY23+AY25</f>
        <v>0</v>
      </c>
      <c r="AZ27" s="97"/>
      <c r="BA27" s="97"/>
      <c r="BB27" s="98">
        <f>BB26</f>
        <v>0</v>
      </c>
      <c r="BC27" s="99"/>
      <c r="BE27" s="100">
        <v>12</v>
      </c>
      <c r="BF27" s="71">
        <v>12</v>
      </c>
      <c r="BG27" s="82">
        <f>BG26+$BJ$14</f>
        <v>470</v>
      </c>
      <c r="BH27" s="82">
        <f>BH26+$BJ$14</f>
        <v>486</v>
      </c>
      <c r="BI27" s="72" t="str">
        <f ca="1">IF(COUNTA(INDIRECT(ADDRESS(BG27,2)):INDIRECT(ADDRESS(BH27,2)))&gt;0,COUNTA(INDIRECT(ADDRESS(BG27,2)):INDIRECT(ADDRESS(BH27,2))),"")</f>
        <v/>
      </c>
      <c r="BJ27" s="22"/>
    </row>
    <row r="28" spans="2:74" ht="18" customHeight="1" x14ac:dyDescent="0.15">
      <c r="B28" s="316"/>
      <c r="C28" s="317"/>
      <c r="D28" s="317"/>
      <c r="E28" s="318"/>
      <c r="F28" s="325"/>
      <c r="G28" s="325"/>
      <c r="H28" s="325"/>
      <c r="I28" s="325"/>
      <c r="J28" s="325"/>
      <c r="K28" s="325"/>
      <c r="L28" s="325"/>
      <c r="M28" s="325"/>
      <c r="N28" s="326"/>
      <c r="O28" s="316"/>
      <c r="P28" s="317"/>
      <c r="Q28" s="317"/>
      <c r="R28" s="317"/>
      <c r="S28" s="317"/>
      <c r="T28" s="317"/>
      <c r="U28" s="318"/>
      <c r="V28" s="188"/>
      <c r="W28" s="189"/>
      <c r="X28" s="189"/>
      <c r="Y28" s="189"/>
      <c r="Z28" s="188"/>
      <c r="AA28" s="189"/>
      <c r="AB28" s="189"/>
      <c r="AC28" s="189"/>
      <c r="AD28" s="188"/>
      <c r="AE28" s="189"/>
      <c r="AF28" s="189"/>
      <c r="AG28" s="189"/>
      <c r="AH28" s="188"/>
      <c r="AI28" s="189"/>
      <c r="AJ28" s="189"/>
      <c r="AK28" s="192"/>
      <c r="AL28" s="123"/>
      <c r="AM28" s="124"/>
      <c r="AN28" s="188"/>
      <c r="AO28" s="189"/>
      <c r="AP28" s="189"/>
      <c r="AQ28" s="189"/>
      <c r="AR28" s="189"/>
      <c r="AS28" s="124"/>
      <c r="AU28" s="33"/>
      <c r="AV28" s="22"/>
      <c r="AW28" s="22"/>
      <c r="AY28" s="48"/>
      <c r="AZ28" s="49" t="e">
        <f>IF(AZ17+AZ19+AZ21+AZ23+AZ25=AY27,0,ROUNDDOWN(AZ17+AZ19+AZ21+AZ23+AZ25,0))</f>
        <v>#REF!</v>
      </c>
      <c r="BA28" s="47"/>
      <c r="BB28" s="47"/>
      <c r="BC28" s="49">
        <f>IF(BC26=BB27,0,BC26)</f>
        <v>0</v>
      </c>
      <c r="BF28" s="71">
        <v>13</v>
      </c>
      <c r="BG28" s="82">
        <f t="shared" si="1"/>
        <v>511</v>
      </c>
      <c r="BH28" s="82">
        <f t="shared" si="1"/>
        <v>527</v>
      </c>
      <c r="BI28" s="72" t="str">
        <f ca="1">IF(COUNTA(INDIRECT(ADDRESS(BG28,2)):INDIRECT(ADDRESS(BH28,2)))&gt;0,COUNTA(INDIRECT(ADDRESS(BG28,2)):INDIRECT(ADDRESS(BH28,2))),"")</f>
        <v/>
      </c>
      <c r="BJ28" s="22"/>
    </row>
    <row r="29" spans="2:74" ht="15.75" customHeight="1" x14ac:dyDescent="0.15">
      <c r="D29" s="2" t="s">
        <v>20</v>
      </c>
      <c r="AD29" s="1" t="str">
        <f>IF(AND($F26="",$V26+$V27&gt;0),"事業の種類を選択してください。","")</f>
        <v/>
      </c>
      <c r="AN29" s="180">
        <f>IF(AN26=0,0,AN26+IF(AN28=0,AN27,AN28))</f>
        <v>0</v>
      </c>
      <c r="AO29" s="180"/>
      <c r="AP29" s="180"/>
      <c r="AQ29" s="180"/>
      <c r="AR29" s="180"/>
      <c r="BF29" s="71">
        <v>14</v>
      </c>
      <c r="BG29" s="82">
        <f t="shared" si="1"/>
        <v>552</v>
      </c>
      <c r="BH29" s="82">
        <f t="shared" si="1"/>
        <v>568</v>
      </c>
      <c r="BI29" s="72" t="str">
        <f ca="1">IF(COUNTA(INDIRECT(ADDRESS(BG29,2)):INDIRECT(ADDRESS(BH29,2)))&gt;0,COUNTA(INDIRECT(ADDRESS(BG29,2)):INDIRECT(ADDRESS(BH29,2))),"")</f>
        <v/>
      </c>
      <c r="BJ29" s="22"/>
    </row>
    <row r="30" spans="2:74" ht="15" customHeight="1" x14ac:dyDescent="0.15">
      <c r="AG30" s="9"/>
      <c r="AI30" s="10" t="s">
        <v>75</v>
      </c>
      <c r="AJ30" s="333"/>
      <c r="AK30" s="333"/>
      <c r="AL30" s="333"/>
      <c r="AM30" s="305" t="s">
        <v>40</v>
      </c>
      <c r="AN30" s="305"/>
      <c r="AO30" s="334"/>
      <c r="AP30" s="334"/>
      <c r="AQ30" s="334"/>
      <c r="AR30" s="334"/>
      <c r="AS30" s="11" t="s">
        <v>70</v>
      </c>
      <c r="AV30" s="23"/>
      <c r="BF30" s="71">
        <v>15</v>
      </c>
      <c r="BG30" s="82">
        <f t="shared" si="1"/>
        <v>593</v>
      </c>
      <c r="BH30" s="82">
        <f t="shared" si="1"/>
        <v>609</v>
      </c>
      <c r="BI30" s="72" t="str">
        <f ca="1">IF(COUNTA(INDIRECT(ADDRESS(BG30,2)):INDIRECT(ADDRESS(BH30,2)))&gt;0,COUNTA(INDIRECT(ADDRESS(BG30,2)):INDIRECT(ADDRESS(BH30,2))),"")</f>
        <v/>
      </c>
      <c r="BJ30" s="22"/>
    </row>
    <row r="31" spans="2:74" ht="15" customHeight="1" x14ac:dyDescent="0.15">
      <c r="D31" s="168"/>
      <c r="E31" s="168"/>
      <c r="F31" s="12" t="s">
        <v>0</v>
      </c>
      <c r="G31" s="168"/>
      <c r="H31" s="168"/>
      <c r="I31" s="12" t="s">
        <v>1</v>
      </c>
      <c r="J31" s="168"/>
      <c r="K31" s="168"/>
      <c r="L31" s="12" t="s">
        <v>21</v>
      </c>
      <c r="AG31" s="13"/>
      <c r="AI31" s="10" t="s">
        <v>88</v>
      </c>
      <c r="AJ31" s="334"/>
      <c r="AK31" s="334"/>
      <c r="AL31" s="11" t="s">
        <v>40</v>
      </c>
      <c r="AM31" s="334"/>
      <c r="AN31" s="334"/>
      <c r="AO31" s="11" t="s">
        <v>69</v>
      </c>
      <c r="AP31" s="334"/>
      <c r="AQ31" s="334"/>
      <c r="AR31" s="334"/>
      <c r="AS31" s="11" t="s">
        <v>70</v>
      </c>
      <c r="BF31" s="71">
        <v>16</v>
      </c>
      <c r="BG31" s="82">
        <f t="shared" si="1"/>
        <v>634</v>
      </c>
      <c r="BH31" s="82">
        <f t="shared" si="1"/>
        <v>650</v>
      </c>
      <c r="BI31" s="72" t="str">
        <f ca="1">IF(COUNTA(INDIRECT(ADDRESS(BG31,2)):INDIRECT(ADDRESS(BH31,2)))&gt;0,COUNTA(INDIRECT(ADDRESS(BG31,2)):INDIRECT(ADDRESS(BH31,2))),"")</f>
        <v/>
      </c>
      <c r="BJ31" s="22"/>
    </row>
    <row r="32" spans="2:74" ht="18" customHeight="1" x14ac:dyDescent="0.15">
      <c r="D32" s="9"/>
      <c r="E32" s="9"/>
      <c r="F32" s="9"/>
      <c r="G32" s="9"/>
      <c r="AA32" s="193" t="s">
        <v>22</v>
      </c>
      <c r="AB32" s="193"/>
      <c r="AC32" s="194"/>
      <c r="AD32" s="194"/>
      <c r="AE32" s="194"/>
      <c r="AF32" s="194"/>
      <c r="AG32" s="194"/>
      <c r="AH32" s="194"/>
      <c r="AI32" s="194"/>
      <c r="AJ32" s="194"/>
      <c r="AK32" s="194"/>
      <c r="AL32" s="194"/>
      <c r="AM32" s="194"/>
      <c r="AN32" s="194"/>
      <c r="AO32" s="194"/>
      <c r="AP32" s="194"/>
      <c r="AQ32" s="194"/>
      <c r="AR32" s="194"/>
      <c r="AS32" s="194"/>
      <c r="BF32" s="71">
        <v>17</v>
      </c>
      <c r="BG32" s="82">
        <f t="shared" si="1"/>
        <v>675</v>
      </c>
      <c r="BH32" s="82">
        <f t="shared" si="1"/>
        <v>691</v>
      </c>
      <c r="BI32" s="72" t="str">
        <f ca="1">IF(COUNTA(INDIRECT(ADDRESS(BG32,2)):INDIRECT(ADDRESS(BH32,2)))&gt;0,COUNTA(INDIRECT(ADDRESS(BG32,2)):INDIRECT(ADDRESS(BH32,2))),"")</f>
        <v/>
      </c>
      <c r="BJ32" s="22"/>
    </row>
    <row r="33" spans="2:62" ht="15" customHeight="1" x14ac:dyDescent="0.15">
      <c r="D33" s="9"/>
      <c r="E33" s="9"/>
      <c r="F33" s="9"/>
      <c r="G33" s="9"/>
      <c r="H33" s="3"/>
      <c r="X33" s="195" t="s">
        <v>23</v>
      </c>
      <c r="Y33" s="195"/>
      <c r="Z33" s="195"/>
      <c r="AA33" s="2"/>
      <c r="AB33" s="2"/>
      <c r="AC33" s="196"/>
      <c r="AD33" s="196"/>
      <c r="AE33" s="196"/>
      <c r="AF33" s="196"/>
      <c r="AG33" s="196"/>
      <c r="AH33" s="196"/>
      <c r="AI33" s="196"/>
      <c r="AJ33" s="196"/>
      <c r="AK33" s="196"/>
      <c r="AL33" s="196"/>
      <c r="AM33" s="196"/>
      <c r="AN33" s="196"/>
      <c r="AS33" s="14"/>
      <c r="BF33" s="71">
        <v>18</v>
      </c>
      <c r="BG33" s="82">
        <f t="shared" si="1"/>
        <v>716</v>
      </c>
      <c r="BH33" s="82">
        <f t="shared" si="1"/>
        <v>732</v>
      </c>
      <c r="BI33" s="72" t="str">
        <f ca="1">IF(COUNTA(INDIRECT(ADDRESS(BG33,2)):INDIRECT(ADDRESS(BH33,2)))&gt;0,COUNTA(INDIRECT(ADDRESS(BG33,2)):INDIRECT(ADDRESS(BH33,2))),"")</f>
        <v/>
      </c>
      <c r="BJ33" s="22"/>
    </row>
    <row r="34" spans="2:62" ht="15" customHeight="1" x14ac:dyDescent="0.15">
      <c r="D34" s="331" t="s">
        <v>114</v>
      </c>
      <c r="E34" s="331"/>
      <c r="F34" s="331"/>
      <c r="G34" s="331"/>
      <c r="H34" s="12" t="s">
        <v>24</v>
      </c>
      <c r="I34" s="12"/>
      <c r="J34" s="12"/>
      <c r="K34" s="12"/>
      <c r="L34" s="12"/>
      <c r="M34" s="12"/>
      <c r="N34" s="12"/>
      <c r="O34" s="12"/>
      <c r="P34" s="12"/>
      <c r="Q34" s="12"/>
      <c r="R34" s="15"/>
      <c r="S34" s="12"/>
      <c r="Y34" s="9"/>
      <c r="Z34" s="9"/>
      <c r="AA34" s="193" t="s">
        <v>25</v>
      </c>
      <c r="AB34" s="193"/>
      <c r="AC34" s="332"/>
      <c r="AD34" s="332"/>
      <c r="AE34" s="332"/>
      <c r="AF34" s="332"/>
      <c r="AG34" s="332"/>
      <c r="AH34" s="332"/>
      <c r="AI34" s="332"/>
      <c r="AJ34" s="332"/>
      <c r="AK34" s="332"/>
      <c r="AL34" s="332"/>
      <c r="AM34" s="332"/>
      <c r="AN34" s="332"/>
      <c r="AO34" s="29"/>
      <c r="AP34" s="29"/>
      <c r="AQ34" s="29"/>
      <c r="AR34" s="29"/>
      <c r="AS34" s="51"/>
      <c r="BF34" s="71">
        <v>19</v>
      </c>
      <c r="BG34" s="82">
        <f t="shared" ref="BG34:BH45" si="9">BG33+$BJ$14</f>
        <v>757</v>
      </c>
      <c r="BH34" s="82">
        <f t="shared" si="9"/>
        <v>773</v>
      </c>
      <c r="BI34" s="72" t="str">
        <f ca="1">IF(COUNTA(INDIRECT(ADDRESS(BG34,2)):INDIRECT(ADDRESS(BH34,2)))&gt;0,COUNTA(INDIRECT(ADDRESS(BG34,2)):INDIRECT(ADDRESS(BH34,2))),"")</f>
        <v/>
      </c>
      <c r="BJ34" s="22"/>
    </row>
    <row r="35" spans="2:62" ht="15" customHeight="1" x14ac:dyDescent="0.15">
      <c r="AC35" s="2"/>
      <c r="AD35" s="3" t="s">
        <v>77</v>
      </c>
      <c r="BF35" s="71">
        <v>20</v>
      </c>
      <c r="BG35" s="82">
        <f t="shared" si="9"/>
        <v>798</v>
      </c>
      <c r="BH35" s="82">
        <f t="shared" si="9"/>
        <v>814</v>
      </c>
      <c r="BI35" s="72" t="str">
        <f ca="1">IF(COUNTA(INDIRECT(ADDRESS(BG35,2)):INDIRECT(ADDRESS(BH35,2)))&gt;0,COUNTA(INDIRECT(ADDRESS(BG35,2)):INDIRECT(ADDRESS(BH35,2))),"")</f>
        <v/>
      </c>
      <c r="BJ35" s="22"/>
    </row>
    <row r="36" spans="2:62" ht="16.149999999999999" customHeight="1" x14ac:dyDescent="0.15">
      <c r="D36" s="16" t="s">
        <v>26</v>
      </c>
      <c r="E36" s="16"/>
      <c r="F36" s="2"/>
      <c r="G36" s="2"/>
      <c r="H36" s="2"/>
      <c r="I36" s="2"/>
      <c r="J36" s="2"/>
      <c r="K36" s="2"/>
      <c r="L36" s="2"/>
      <c r="M36" s="2"/>
      <c r="N36" s="2"/>
      <c r="O36" s="2"/>
      <c r="P36" s="2"/>
      <c r="Q36" s="2"/>
      <c r="R36" s="2"/>
      <c r="S36" s="2"/>
      <c r="T36" s="2"/>
      <c r="U36" s="2"/>
      <c r="V36" s="2"/>
      <c r="W36" s="2"/>
      <c r="X36" s="2"/>
      <c r="AA36" s="197" t="s">
        <v>27</v>
      </c>
      <c r="AB36" s="198"/>
      <c r="AC36" s="203" t="s">
        <v>78</v>
      </c>
      <c r="AD36" s="204"/>
      <c r="AE36" s="204"/>
      <c r="AF36" s="204"/>
      <c r="AG36" s="204"/>
      <c r="AH36" s="205"/>
      <c r="AI36" s="17"/>
      <c r="AJ36" s="209" t="s">
        <v>89</v>
      </c>
      <c r="AK36" s="209"/>
      <c r="AL36" s="209"/>
      <c r="AM36" s="209"/>
      <c r="AN36" s="209"/>
      <c r="AO36" s="20"/>
      <c r="AP36" s="211" t="s">
        <v>80</v>
      </c>
      <c r="AQ36" s="212"/>
      <c r="AR36" s="212"/>
      <c r="AS36" s="213"/>
      <c r="BF36" s="71">
        <v>21</v>
      </c>
      <c r="BG36" s="82">
        <f t="shared" si="9"/>
        <v>839</v>
      </c>
      <c r="BH36" s="82">
        <f t="shared" si="9"/>
        <v>855</v>
      </c>
      <c r="BI36" s="72" t="str">
        <f ca="1">IF(COUNTA(INDIRECT(ADDRESS(BG36,2)):INDIRECT(ADDRESS(BH36,2)))&gt;0,COUNTA(INDIRECT(ADDRESS(BG36,2)):INDIRECT(ADDRESS(BH36,2))),"")</f>
        <v/>
      </c>
      <c r="BJ36" s="22"/>
    </row>
    <row r="37" spans="2:62" ht="16.149999999999999" customHeight="1" x14ac:dyDescent="0.15">
      <c r="D37" s="65" t="s">
        <v>81</v>
      </c>
      <c r="E37" s="16"/>
      <c r="F37" s="2"/>
      <c r="G37" s="2"/>
      <c r="H37" s="2"/>
      <c r="I37" s="2"/>
      <c r="J37" s="2"/>
      <c r="K37" s="2"/>
      <c r="L37" s="2"/>
      <c r="M37" s="2"/>
      <c r="N37" s="2"/>
      <c r="O37" s="2"/>
      <c r="P37" s="2"/>
      <c r="Q37" s="2"/>
      <c r="R37" s="2"/>
      <c r="S37" s="2"/>
      <c r="T37" s="2"/>
      <c r="U37" s="2"/>
      <c r="V37" s="2"/>
      <c r="W37" s="2"/>
      <c r="X37" s="2"/>
      <c r="AA37" s="199"/>
      <c r="AB37" s="200"/>
      <c r="AC37" s="206"/>
      <c r="AD37" s="207"/>
      <c r="AE37" s="207"/>
      <c r="AF37" s="207"/>
      <c r="AG37" s="207"/>
      <c r="AH37" s="208"/>
      <c r="AI37" s="3"/>
      <c r="AJ37" s="210"/>
      <c r="AK37" s="210"/>
      <c r="AL37" s="210"/>
      <c r="AM37" s="210"/>
      <c r="AN37" s="210"/>
      <c r="AO37" s="19"/>
      <c r="AP37" s="214"/>
      <c r="AQ37" s="215"/>
      <c r="AR37" s="215"/>
      <c r="AS37" s="216"/>
      <c r="BF37" s="71">
        <v>22</v>
      </c>
      <c r="BG37" s="82">
        <f t="shared" si="9"/>
        <v>880</v>
      </c>
      <c r="BH37" s="82">
        <f t="shared" si="9"/>
        <v>896</v>
      </c>
      <c r="BI37" s="72" t="str">
        <f ca="1">IF(COUNTA(INDIRECT(ADDRESS(BG37,2)):INDIRECT(ADDRESS(BH37,2)))&gt;0,COUNTA(INDIRECT(ADDRESS(BG37,2)):INDIRECT(ADDRESS(BH37,2))),"")</f>
        <v/>
      </c>
      <c r="BJ37" s="22"/>
    </row>
    <row r="38" spans="2:62" ht="16.149999999999999" customHeight="1" x14ac:dyDescent="0.15">
      <c r="D38" s="16" t="s">
        <v>90</v>
      </c>
      <c r="E38" s="16"/>
      <c r="F38" s="2"/>
      <c r="G38" s="2"/>
      <c r="H38" s="2"/>
      <c r="I38" s="2"/>
      <c r="J38" s="2"/>
      <c r="K38" s="2"/>
      <c r="L38" s="2"/>
      <c r="M38" s="2"/>
      <c r="N38" s="2"/>
      <c r="O38" s="2"/>
      <c r="P38" s="2"/>
      <c r="Q38" s="2"/>
      <c r="R38" s="2"/>
      <c r="S38" s="2"/>
      <c r="T38" s="2"/>
      <c r="U38" s="2"/>
      <c r="V38" s="2"/>
      <c r="W38" s="2"/>
      <c r="X38" s="2"/>
      <c r="AA38" s="199"/>
      <c r="AB38" s="200"/>
      <c r="AC38" s="350"/>
      <c r="AD38" s="351"/>
      <c r="AE38" s="351"/>
      <c r="AF38" s="351"/>
      <c r="AG38" s="351"/>
      <c r="AH38" s="352"/>
      <c r="AI38" s="356"/>
      <c r="AJ38" s="357"/>
      <c r="AK38" s="357"/>
      <c r="AL38" s="357"/>
      <c r="AM38" s="357"/>
      <c r="AN38" s="357"/>
      <c r="AO38" s="358"/>
      <c r="AP38" s="335"/>
      <c r="AQ38" s="336"/>
      <c r="AR38" s="336"/>
      <c r="AS38" s="337"/>
      <c r="BF38" s="71">
        <v>23</v>
      </c>
      <c r="BG38" s="82">
        <f t="shared" si="9"/>
        <v>921</v>
      </c>
      <c r="BH38" s="82">
        <f t="shared" si="9"/>
        <v>937</v>
      </c>
      <c r="BI38" s="72" t="str">
        <f ca="1">IF(COUNTA(INDIRECT(ADDRESS(BG38,2)):INDIRECT(ADDRESS(BH38,2)))&gt;0,COUNTA(INDIRECT(ADDRESS(BG38,2)):INDIRECT(ADDRESS(BH38,2))),"")</f>
        <v/>
      </c>
      <c r="BJ38" s="22"/>
    </row>
    <row r="39" spans="2:62" ht="16.149999999999999" customHeight="1" x14ac:dyDescent="0.15">
      <c r="D39" s="18"/>
      <c r="E39" s="16"/>
      <c r="F39" s="2"/>
      <c r="G39" s="2"/>
      <c r="H39" s="2"/>
      <c r="I39" s="2"/>
      <c r="J39" s="2"/>
      <c r="K39" s="2"/>
      <c r="L39" s="2"/>
      <c r="M39" s="2"/>
      <c r="N39" s="2"/>
      <c r="O39" s="2"/>
      <c r="P39" s="2"/>
      <c r="Q39" s="2"/>
      <c r="R39" s="2"/>
      <c r="S39" s="2"/>
      <c r="T39" s="2"/>
      <c r="U39" s="2"/>
      <c r="V39" s="2"/>
      <c r="W39" s="2"/>
      <c r="X39" s="2"/>
      <c r="AA39" s="201"/>
      <c r="AB39" s="202"/>
      <c r="AC39" s="353"/>
      <c r="AD39" s="354"/>
      <c r="AE39" s="354"/>
      <c r="AF39" s="354"/>
      <c r="AG39" s="354"/>
      <c r="AH39" s="355"/>
      <c r="AI39" s="359"/>
      <c r="AJ39" s="360"/>
      <c r="AK39" s="360"/>
      <c r="AL39" s="360"/>
      <c r="AM39" s="360"/>
      <c r="AN39" s="360"/>
      <c r="AO39" s="361"/>
      <c r="AP39" s="338"/>
      <c r="AQ39" s="339"/>
      <c r="AR39" s="339"/>
      <c r="AS39" s="340"/>
      <c r="BF39" s="71">
        <v>24</v>
      </c>
      <c r="BG39" s="82">
        <f t="shared" si="9"/>
        <v>962</v>
      </c>
      <c r="BH39" s="82">
        <f t="shared" si="9"/>
        <v>978</v>
      </c>
      <c r="BI39" s="72" t="str">
        <f ca="1">IF(COUNTA(INDIRECT(ADDRESS(BG39,2)):INDIRECT(ADDRESS(BH39,2)))&gt;0,COUNTA(INDIRECT(ADDRESS(BG39,2)):INDIRECT(ADDRESS(BH39,2))),"")</f>
        <v/>
      </c>
      <c r="BJ39" s="22"/>
    </row>
    <row r="40" spans="2:62" ht="9" customHeight="1" x14ac:dyDescent="0.15">
      <c r="D40" s="18"/>
      <c r="E40" s="16"/>
      <c r="F40" s="2"/>
      <c r="G40" s="2"/>
      <c r="H40" s="2"/>
      <c r="I40" s="2"/>
      <c r="J40" s="2"/>
      <c r="K40" s="2"/>
      <c r="L40" s="2"/>
      <c r="M40" s="2"/>
      <c r="N40" s="2"/>
      <c r="O40" s="2"/>
      <c r="P40" s="2"/>
      <c r="Q40" s="2"/>
      <c r="R40" s="2"/>
      <c r="S40" s="2"/>
      <c r="T40" s="2"/>
      <c r="U40" s="2"/>
      <c r="V40" s="2"/>
      <c r="W40" s="2"/>
      <c r="X40" s="2"/>
      <c r="AA40" s="30"/>
      <c r="AB40" s="30"/>
      <c r="AC40" s="53"/>
      <c r="AD40" s="53"/>
      <c r="AE40" s="53"/>
      <c r="AF40" s="53"/>
      <c r="AG40" s="53"/>
      <c r="AH40" s="53"/>
      <c r="AI40" s="53"/>
      <c r="AJ40" s="53"/>
      <c r="AK40" s="53"/>
      <c r="AL40" s="53"/>
      <c r="AM40" s="53"/>
      <c r="AN40" s="53"/>
      <c r="AO40" s="11"/>
      <c r="AP40" s="53"/>
      <c r="AQ40" s="31"/>
      <c r="AR40" s="31"/>
      <c r="AS40" s="31"/>
      <c r="BF40" s="71">
        <v>25</v>
      </c>
      <c r="BG40" s="82">
        <f t="shared" si="9"/>
        <v>1003</v>
      </c>
      <c r="BH40" s="82">
        <f t="shared" si="9"/>
        <v>1019</v>
      </c>
      <c r="BI40" s="72" t="str">
        <f ca="1">IF(COUNTA(INDIRECT(ADDRESS(BG40,2)):INDIRECT(ADDRESS(BH40,2)))&gt;0,COUNTA(INDIRECT(ADDRESS(BG40,2)):INDIRECT(ADDRESS(BH40,2))),"")</f>
        <v/>
      </c>
      <c r="BJ40" s="22"/>
    </row>
    <row r="41" spans="2:62" ht="9" customHeight="1" x14ac:dyDescent="0.15">
      <c r="AQ41" s="32"/>
      <c r="AR41" s="32"/>
      <c r="AS41" s="32"/>
      <c r="BF41" s="71">
        <v>26</v>
      </c>
      <c r="BG41" s="82">
        <f t="shared" si="9"/>
        <v>1044</v>
      </c>
      <c r="BH41" s="82">
        <f t="shared" si="9"/>
        <v>1060</v>
      </c>
      <c r="BI41" s="72" t="str">
        <f ca="1">IF(COUNTA(INDIRECT(ADDRESS(BG41,2)):INDIRECT(ADDRESS(BH41,2)))&gt;0,COUNTA(INDIRECT(ADDRESS(BG41,2)):INDIRECT(ADDRESS(BH41,2))),"")</f>
        <v/>
      </c>
      <c r="BJ41" s="22"/>
    </row>
    <row r="42" spans="2:62" ht="7.5" customHeight="1" x14ac:dyDescent="0.15">
      <c r="X42" s="3"/>
      <c r="Y42" s="3"/>
      <c r="BF42" s="71">
        <v>27</v>
      </c>
      <c r="BG42" s="82">
        <f t="shared" si="9"/>
        <v>1085</v>
      </c>
      <c r="BH42" s="82">
        <f t="shared" si="9"/>
        <v>1101</v>
      </c>
      <c r="BI42" s="72" t="str">
        <f ca="1">IF(COUNTA(INDIRECT(ADDRESS(BG42,2)):INDIRECT(ADDRESS(BH42,2)))&gt;0,COUNTA(INDIRECT(ADDRESS(BG42,2)):INDIRECT(ADDRESS(BH42,2))),"")</f>
        <v/>
      </c>
      <c r="BJ42" s="22"/>
    </row>
    <row r="43" spans="2:62" ht="10.5" customHeight="1" x14ac:dyDescent="0.15">
      <c r="X43" s="3"/>
      <c r="Y43" s="3"/>
      <c r="BF43" s="71">
        <v>28</v>
      </c>
      <c r="BG43" s="82">
        <f t="shared" si="9"/>
        <v>1126</v>
      </c>
      <c r="BH43" s="82">
        <f t="shared" si="9"/>
        <v>1142</v>
      </c>
      <c r="BI43" s="72" t="str">
        <f ca="1">IF(COUNTA(INDIRECT(ADDRESS(BG43,2)):INDIRECT(ADDRESS(BH43,2)))&gt;0,COUNTA(INDIRECT(ADDRESS(BG43,2)):INDIRECT(ADDRESS(BH43,2))),"")</f>
        <v/>
      </c>
      <c r="BJ43" s="22"/>
    </row>
    <row r="44" spans="2:62" ht="5.25" customHeight="1" x14ac:dyDescent="0.15">
      <c r="X44" s="3"/>
      <c r="Y44" s="3"/>
      <c r="BF44" s="71">
        <v>29</v>
      </c>
      <c r="BG44" s="82">
        <f t="shared" si="9"/>
        <v>1167</v>
      </c>
      <c r="BH44" s="82">
        <f t="shared" si="9"/>
        <v>1183</v>
      </c>
      <c r="BI44" s="72" t="str">
        <f ca="1">IF(COUNTA(INDIRECT(ADDRESS(BG44,2)):INDIRECT(ADDRESS(BH44,2)))&gt;0,COUNTA(INDIRECT(ADDRESS(BG44,2)):INDIRECT(ADDRESS(BH44,2))),"")</f>
        <v/>
      </c>
      <c r="BJ44" s="22"/>
    </row>
    <row r="45" spans="2:62" ht="5.25" customHeight="1" thickBot="1" x14ac:dyDescent="0.2">
      <c r="X45" s="3"/>
      <c r="Y45" s="3"/>
      <c r="BF45" s="101">
        <v>30</v>
      </c>
      <c r="BG45" s="102">
        <f t="shared" si="9"/>
        <v>1208</v>
      </c>
      <c r="BH45" s="102">
        <f t="shared" si="9"/>
        <v>1224</v>
      </c>
      <c r="BI45" s="103" t="str">
        <f ca="1">IF(COUNTA(INDIRECT(ADDRESS(BG45,2)):INDIRECT(ADDRESS(BH45,2)))&gt;0,COUNTA(INDIRECT(ADDRESS(BG45,2)):INDIRECT(ADDRESS(BH45,2))),"")</f>
        <v/>
      </c>
      <c r="BJ45" s="22"/>
    </row>
    <row r="46" spans="2:62" ht="5.25" customHeight="1" x14ac:dyDescent="0.15">
      <c r="X46" s="3"/>
      <c r="Y46" s="3"/>
      <c r="BJ46" s="22"/>
    </row>
    <row r="47" spans="2:62" ht="5.25" customHeight="1" x14ac:dyDescent="0.15">
      <c r="X47" s="3"/>
      <c r="Y47" s="3"/>
    </row>
    <row r="48" spans="2:62" ht="17.25" customHeight="1" x14ac:dyDescent="0.15">
      <c r="B48" s="2" t="s">
        <v>30</v>
      </c>
      <c r="S48" s="9"/>
      <c r="T48" s="9"/>
      <c r="U48" s="9"/>
      <c r="V48" s="9"/>
      <c r="W48" s="9"/>
      <c r="AL48" s="25"/>
    </row>
    <row r="49" spans="2:74" ht="12.75" customHeight="1" x14ac:dyDescent="0.15">
      <c r="M49" s="26"/>
      <c r="N49" s="26"/>
      <c r="O49" s="26"/>
      <c r="P49" s="26"/>
      <c r="Q49" s="26"/>
      <c r="R49" s="26"/>
      <c r="S49" s="26"/>
      <c r="T49" s="27"/>
      <c r="U49" s="27"/>
      <c r="V49" s="27"/>
      <c r="W49" s="27"/>
      <c r="X49" s="27"/>
      <c r="Y49" s="27"/>
      <c r="Z49" s="27"/>
      <c r="AA49" s="26"/>
      <c r="AB49" s="26"/>
      <c r="AC49" s="26"/>
      <c r="AL49" s="25"/>
      <c r="AM49" s="172" t="s">
        <v>101</v>
      </c>
      <c r="AN49" s="173"/>
      <c r="AO49" s="173"/>
      <c r="AP49" s="174"/>
      <c r="AZ49" s="1"/>
    </row>
    <row r="50" spans="2:74" ht="12.75" customHeight="1" x14ac:dyDescent="0.15">
      <c r="M50" s="26"/>
      <c r="N50" s="26"/>
      <c r="O50" s="26"/>
      <c r="P50" s="26"/>
      <c r="Q50" s="26"/>
      <c r="R50" s="26"/>
      <c r="S50" s="26"/>
      <c r="T50" s="27"/>
      <c r="U50" s="27"/>
      <c r="V50" s="27"/>
      <c r="W50" s="27"/>
      <c r="X50" s="27"/>
      <c r="Y50" s="27"/>
      <c r="Z50" s="27"/>
      <c r="AA50" s="26"/>
      <c r="AB50" s="26"/>
      <c r="AC50" s="26"/>
      <c r="AL50" s="25"/>
      <c r="AM50" s="175"/>
      <c r="AN50" s="176"/>
      <c r="AO50" s="176"/>
      <c r="AP50" s="177"/>
    </row>
    <row r="51" spans="2:74" ht="12.75" customHeight="1" x14ac:dyDescent="0.15">
      <c r="M51" s="26"/>
      <c r="N51" s="26"/>
      <c r="O51" s="26"/>
      <c r="P51" s="26"/>
      <c r="Q51" s="26"/>
      <c r="R51" s="26"/>
      <c r="S51" s="26"/>
      <c r="T51" s="26"/>
      <c r="U51" s="26"/>
      <c r="V51" s="26"/>
      <c r="W51" s="26"/>
      <c r="X51" s="26"/>
      <c r="Y51" s="26"/>
      <c r="Z51" s="26"/>
      <c r="AA51" s="26"/>
      <c r="AB51" s="26"/>
      <c r="AC51" s="26"/>
      <c r="AL51" s="25"/>
      <c r="AM51" s="57"/>
      <c r="AN51" s="57"/>
    </row>
    <row r="52" spans="2:74" ht="6" customHeight="1" x14ac:dyDescent="0.15">
      <c r="M52" s="26"/>
      <c r="N52" s="26"/>
      <c r="O52" s="26"/>
      <c r="P52" s="26"/>
      <c r="Q52" s="26"/>
      <c r="R52" s="26"/>
      <c r="S52" s="26"/>
      <c r="T52" s="26"/>
      <c r="U52" s="26"/>
      <c r="V52" s="26"/>
      <c r="W52" s="26"/>
      <c r="X52" s="26"/>
      <c r="Y52" s="26"/>
      <c r="Z52" s="26"/>
      <c r="AA52" s="26"/>
      <c r="AB52" s="26"/>
      <c r="AC52" s="26"/>
      <c r="AL52" s="25"/>
      <c r="AM52" s="25"/>
    </row>
    <row r="53" spans="2:74" ht="12.75" customHeight="1" x14ac:dyDescent="0.15">
      <c r="B53" s="217" t="s">
        <v>2</v>
      </c>
      <c r="C53" s="218"/>
      <c r="D53" s="218"/>
      <c r="E53" s="218"/>
      <c r="F53" s="218"/>
      <c r="G53" s="218"/>
      <c r="H53" s="218"/>
      <c r="I53" s="218"/>
      <c r="J53" s="222" t="s">
        <v>10</v>
      </c>
      <c r="K53" s="222"/>
      <c r="L53" s="58" t="s">
        <v>3</v>
      </c>
      <c r="M53" s="222" t="s">
        <v>11</v>
      </c>
      <c r="N53" s="222"/>
      <c r="O53" s="223" t="s">
        <v>12</v>
      </c>
      <c r="P53" s="222"/>
      <c r="Q53" s="222"/>
      <c r="R53" s="222"/>
      <c r="S53" s="222"/>
      <c r="T53" s="222"/>
      <c r="U53" s="222" t="s">
        <v>13</v>
      </c>
      <c r="V53" s="222"/>
      <c r="W53" s="222"/>
      <c r="AD53" s="11"/>
      <c r="AE53" s="11"/>
      <c r="AF53" s="11"/>
      <c r="AG53" s="11"/>
      <c r="AH53" s="11"/>
      <c r="AI53" s="11"/>
      <c r="AJ53" s="11"/>
      <c r="AL53" s="362"/>
      <c r="AM53" s="166"/>
      <c r="AN53" s="163" t="s">
        <v>4</v>
      </c>
      <c r="AO53" s="163"/>
      <c r="AP53" s="166"/>
      <c r="AQ53" s="166"/>
      <c r="AR53" s="163" t="s">
        <v>5</v>
      </c>
      <c r="AS53" s="169"/>
    </row>
    <row r="54" spans="2:74" ht="13.9" customHeight="1" x14ac:dyDescent="0.15">
      <c r="B54" s="218"/>
      <c r="C54" s="218"/>
      <c r="D54" s="218"/>
      <c r="E54" s="218"/>
      <c r="F54" s="218"/>
      <c r="G54" s="218"/>
      <c r="H54" s="218"/>
      <c r="I54" s="218"/>
      <c r="J54" s="289"/>
      <c r="K54" s="341"/>
      <c r="L54" s="365"/>
      <c r="M54" s="344"/>
      <c r="N54" s="341"/>
      <c r="O54" s="344"/>
      <c r="P54" s="347"/>
      <c r="Q54" s="347"/>
      <c r="R54" s="347"/>
      <c r="S54" s="347"/>
      <c r="T54" s="341"/>
      <c r="U54" s="344"/>
      <c r="V54" s="347"/>
      <c r="W54" s="341"/>
      <c r="AD54" s="11"/>
      <c r="AE54" s="11"/>
      <c r="AF54" s="11"/>
      <c r="AG54" s="11"/>
      <c r="AH54" s="11"/>
      <c r="AI54" s="11"/>
      <c r="AJ54" s="11"/>
      <c r="AL54" s="225"/>
      <c r="AM54" s="167"/>
      <c r="AN54" s="164"/>
      <c r="AO54" s="164"/>
      <c r="AP54" s="167"/>
      <c r="AQ54" s="167"/>
      <c r="AR54" s="164"/>
      <c r="AS54" s="170"/>
    </row>
    <row r="55" spans="2:74" ht="9" customHeight="1" x14ac:dyDescent="0.15">
      <c r="B55" s="218"/>
      <c r="C55" s="218"/>
      <c r="D55" s="218"/>
      <c r="E55" s="218"/>
      <c r="F55" s="218"/>
      <c r="G55" s="218"/>
      <c r="H55" s="218"/>
      <c r="I55" s="218"/>
      <c r="J55" s="290"/>
      <c r="K55" s="342"/>
      <c r="L55" s="366"/>
      <c r="M55" s="345"/>
      <c r="N55" s="342"/>
      <c r="O55" s="345"/>
      <c r="P55" s="348"/>
      <c r="Q55" s="348"/>
      <c r="R55" s="348"/>
      <c r="S55" s="348"/>
      <c r="T55" s="342"/>
      <c r="U55" s="345"/>
      <c r="V55" s="348"/>
      <c r="W55" s="342"/>
      <c r="AD55" s="11"/>
      <c r="AE55" s="11"/>
      <c r="AF55" s="11"/>
      <c r="AG55" s="11"/>
      <c r="AH55" s="11"/>
      <c r="AI55" s="11"/>
      <c r="AJ55" s="11"/>
      <c r="AL55" s="226"/>
      <c r="AM55" s="168"/>
      <c r="AN55" s="165"/>
      <c r="AO55" s="165"/>
      <c r="AP55" s="168"/>
      <c r="AQ55" s="168"/>
      <c r="AR55" s="165"/>
      <c r="AS55" s="171"/>
    </row>
    <row r="56" spans="2:74" ht="6" customHeight="1" x14ac:dyDescent="0.15">
      <c r="B56" s="220"/>
      <c r="C56" s="220"/>
      <c r="D56" s="220"/>
      <c r="E56" s="220"/>
      <c r="F56" s="220"/>
      <c r="G56" s="220"/>
      <c r="H56" s="220"/>
      <c r="I56" s="220"/>
      <c r="J56" s="290"/>
      <c r="K56" s="343"/>
      <c r="L56" s="367"/>
      <c r="M56" s="346"/>
      <c r="N56" s="343"/>
      <c r="O56" s="346"/>
      <c r="P56" s="349"/>
      <c r="Q56" s="349"/>
      <c r="R56" s="349"/>
      <c r="S56" s="349"/>
      <c r="T56" s="343"/>
      <c r="U56" s="346"/>
      <c r="V56" s="349"/>
      <c r="W56" s="343"/>
    </row>
    <row r="57" spans="2:74" ht="15" customHeight="1" x14ac:dyDescent="0.15">
      <c r="B57" s="269" t="s">
        <v>31</v>
      </c>
      <c r="C57" s="270"/>
      <c r="D57" s="270"/>
      <c r="E57" s="270"/>
      <c r="F57" s="270"/>
      <c r="G57" s="270"/>
      <c r="H57" s="270"/>
      <c r="I57" s="271"/>
      <c r="J57" s="269" t="s">
        <v>6</v>
      </c>
      <c r="K57" s="270"/>
      <c r="L57" s="270"/>
      <c r="M57" s="270"/>
      <c r="N57" s="278"/>
      <c r="O57" s="281" t="s">
        <v>32</v>
      </c>
      <c r="P57" s="270"/>
      <c r="Q57" s="270"/>
      <c r="R57" s="270"/>
      <c r="S57" s="270"/>
      <c r="T57" s="270"/>
      <c r="U57" s="271"/>
      <c r="V57" s="59" t="s">
        <v>83</v>
      </c>
      <c r="W57" s="60"/>
      <c r="X57" s="60"/>
      <c r="Y57" s="284" t="s">
        <v>91</v>
      </c>
      <c r="Z57" s="284"/>
      <c r="AA57" s="284"/>
      <c r="AB57" s="284"/>
      <c r="AC57" s="284"/>
      <c r="AD57" s="284"/>
      <c r="AE57" s="284"/>
      <c r="AF57" s="284"/>
      <c r="AG57" s="284"/>
      <c r="AH57" s="284"/>
      <c r="AI57" s="60"/>
      <c r="AJ57" s="60"/>
      <c r="AK57" s="61"/>
      <c r="AL57" s="368" t="s">
        <v>41</v>
      </c>
      <c r="AM57" s="368"/>
      <c r="AN57" s="285" t="s">
        <v>84</v>
      </c>
      <c r="AO57" s="285"/>
      <c r="AP57" s="285"/>
      <c r="AQ57" s="285"/>
      <c r="AR57" s="285"/>
      <c r="AS57" s="286"/>
    </row>
    <row r="58" spans="2:74" ht="13.9" customHeight="1" x14ac:dyDescent="0.15">
      <c r="B58" s="272"/>
      <c r="C58" s="273"/>
      <c r="D58" s="273"/>
      <c r="E58" s="273"/>
      <c r="F58" s="273"/>
      <c r="G58" s="273"/>
      <c r="H58" s="273"/>
      <c r="I58" s="274"/>
      <c r="J58" s="272"/>
      <c r="K58" s="273"/>
      <c r="L58" s="273"/>
      <c r="M58" s="273"/>
      <c r="N58" s="279"/>
      <c r="O58" s="282"/>
      <c r="P58" s="273"/>
      <c r="Q58" s="273"/>
      <c r="R58" s="273"/>
      <c r="S58" s="273"/>
      <c r="T58" s="273"/>
      <c r="U58" s="274"/>
      <c r="V58" s="231" t="s">
        <v>7</v>
      </c>
      <c r="W58" s="232"/>
      <c r="X58" s="232"/>
      <c r="Y58" s="233"/>
      <c r="Z58" s="237" t="s">
        <v>16</v>
      </c>
      <c r="AA58" s="238"/>
      <c r="AB58" s="238"/>
      <c r="AC58" s="239"/>
      <c r="AD58" s="243" t="s">
        <v>17</v>
      </c>
      <c r="AE58" s="244"/>
      <c r="AF58" s="244"/>
      <c r="AG58" s="245"/>
      <c r="AH58" s="249" t="s">
        <v>34</v>
      </c>
      <c r="AI58" s="250"/>
      <c r="AJ58" s="250"/>
      <c r="AK58" s="251"/>
      <c r="AL58" s="363" t="s">
        <v>42</v>
      </c>
      <c r="AM58" s="363"/>
      <c r="AN58" s="259" t="s">
        <v>18</v>
      </c>
      <c r="AO58" s="260"/>
      <c r="AP58" s="260"/>
      <c r="AQ58" s="260"/>
      <c r="AR58" s="261"/>
      <c r="AS58" s="262"/>
      <c r="AY58" s="69" t="s">
        <v>60</v>
      </c>
      <c r="AZ58" s="69" t="s">
        <v>60</v>
      </c>
      <c r="BA58" s="69" t="s">
        <v>58</v>
      </c>
      <c r="BB58" s="263" t="s">
        <v>59</v>
      </c>
      <c r="BC58" s="264"/>
    </row>
    <row r="59" spans="2:74" ht="13.9" customHeight="1" x14ac:dyDescent="0.15">
      <c r="B59" s="275"/>
      <c r="C59" s="276"/>
      <c r="D59" s="276"/>
      <c r="E59" s="276"/>
      <c r="F59" s="276"/>
      <c r="G59" s="276"/>
      <c r="H59" s="276"/>
      <c r="I59" s="277"/>
      <c r="J59" s="275"/>
      <c r="K59" s="276"/>
      <c r="L59" s="276"/>
      <c r="M59" s="276"/>
      <c r="N59" s="280"/>
      <c r="O59" s="283"/>
      <c r="P59" s="276"/>
      <c r="Q59" s="276"/>
      <c r="R59" s="276"/>
      <c r="S59" s="276"/>
      <c r="T59" s="276"/>
      <c r="U59" s="277"/>
      <c r="V59" s="234"/>
      <c r="W59" s="235"/>
      <c r="X59" s="235"/>
      <c r="Y59" s="236"/>
      <c r="Z59" s="240"/>
      <c r="AA59" s="241"/>
      <c r="AB59" s="241"/>
      <c r="AC59" s="242"/>
      <c r="AD59" s="246"/>
      <c r="AE59" s="247"/>
      <c r="AF59" s="247"/>
      <c r="AG59" s="248"/>
      <c r="AH59" s="252"/>
      <c r="AI59" s="253"/>
      <c r="AJ59" s="253"/>
      <c r="AK59" s="254"/>
      <c r="AL59" s="364"/>
      <c r="AM59" s="364"/>
      <c r="AN59" s="265"/>
      <c r="AO59" s="265"/>
      <c r="AP59" s="265"/>
      <c r="AQ59" s="265"/>
      <c r="AR59" s="265"/>
      <c r="AS59" s="266"/>
      <c r="AY59" s="43"/>
      <c r="AZ59" s="44" t="s">
        <v>55</v>
      </c>
      <c r="BA59" s="44" t="s">
        <v>57</v>
      </c>
      <c r="BB59" s="70" t="s">
        <v>56</v>
      </c>
      <c r="BC59" s="44" t="s">
        <v>55</v>
      </c>
      <c r="BL59" s="22" t="s">
        <v>61</v>
      </c>
      <c r="BM59" s="22" t="s">
        <v>35</v>
      </c>
    </row>
    <row r="60" spans="2:74" ht="18" customHeight="1" x14ac:dyDescent="0.15">
      <c r="B60" s="293"/>
      <c r="C60" s="294"/>
      <c r="D60" s="294"/>
      <c r="E60" s="294"/>
      <c r="F60" s="294"/>
      <c r="G60" s="294"/>
      <c r="H60" s="294"/>
      <c r="I60" s="295"/>
      <c r="J60" s="293"/>
      <c r="K60" s="294"/>
      <c r="L60" s="294"/>
      <c r="M60" s="294"/>
      <c r="N60" s="299"/>
      <c r="O60" s="129"/>
      <c r="P60" s="64" t="s">
        <v>29</v>
      </c>
      <c r="Q60" s="127"/>
      <c r="R60" s="64" t="s">
        <v>1</v>
      </c>
      <c r="S60" s="125"/>
      <c r="T60" s="301" t="s">
        <v>96</v>
      </c>
      <c r="U60" s="301"/>
      <c r="V60" s="302"/>
      <c r="W60" s="303"/>
      <c r="X60" s="303"/>
      <c r="Y60" s="104" t="s">
        <v>8</v>
      </c>
      <c r="Z60" s="105"/>
      <c r="AA60" s="106"/>
      <c r="AB60" s="106"/>
      <c r="AC60" s="107" t="s">
        <v>8</v>
      </c>
      <c r="AD60" s="105"/>
      <c r="AE60" s="106"/>
      <c r="AF60" s="106"/>
      <c r="AG60" s="108" t="s">
        <v>8</v>
      </c>
      <c r="AH60" s="178"/>
      <c r="AI60" s="179"/>
      <c r="AJ60" s="179"/>
      <c r="AK60" s="304"/>
      <c r="AL60" s="113"/>
      <c r="AM60" s="114"/>
      <c r="AN60" s="178"/>
      <c r="AO60" s="179"/>
      <c r="AP60" s="179"/>
      <c r="AQ60" s="179"/>
      <c r="AR60" s="179"/>
      <c r="AS60" s="108" t="s">
        <v>8</v>
      </c>
      <c r="AV60" s="23" t="str">
        <f>IF(OR(O60="",Q60=""),"", IF(O60&lt;20,DATE(O60+118,Q60,IF(S60="",1,S60)),DATE(O60+88,Q60,IF(S60="",1,S60))))</f>
        <v/>
      </c>
      <c r="AW60" s="24" t="e">
        <f>IF(AV60&lt;=#REF!,"昔",IF(AV60&lt;=#REF!,"上",IF(AV60&lt;=#REF!,"中","下")))</f>
        <v>#REF!</v>
      </c>
      <c r="AX60" s="9" t="e">
        <f>IF(AV60&lt;=#REF!,5,IF(AV60&lt;=#REF!,7,IF(AV60&lt;=#REF!,9,11)))</f>
        <v>#REF!</v>
      </c>
      <c r="AY60" s="77"/>
      <c r="AZ60" s="78"/>
      <c r="BA60" s="79">
        <f>AN60</f>
        <v>0</v>
      </c>
      <c r="BB60" s="78"/>
      <c r="BC60" s="78"/>
      <c r="BO60" s="1" t="e">
        <f>IF(O60&lt;=VALUE(概算年度),O60+2018,O60+1988)</f>
        <v>#REF!</v>
      </c>
      <c r="BP60" s="1" t="e">
        <f>IF(BO60=2019,1)</f>
        <v>#REF!</v>
      </c>
      <c r="BQ60" s="3" t="e">
        <f>IF(BO60&lt;=2018,1)</f>
        <v>#REF!</v>
      </c>
      <c r="BR60" s="3" t="e">
        <f>IF(BO60&gt;=2020,1)</f>
        <v>#REF!</v>
      </c>
      <c r="BS60" s="3" t="e">
        <f>IF(AND(O60=31,Q60=1,O61=31),1,IF(AND(O60=31,Q60=2,O61=31),2,IF(AND(O60=31,Q60=3,O61=31),3,IF(AND(O60=31,Q60=4,O61=31),4,IF(AND(O60&gt;VALUE(概算年度),O60&lt;31,O61=31),5)))))</f>
        <v>#REF!</v>
      </c>
      <c r="BT60" s="3" t="b">
        <f>IF(OR(O60=31,O60=1),IF(AND(O61=1,OR(Q60=1,Q60=2,Q60=3,Q60=4,Q60=5)),1,IF(AND(O61=1,Q60=6),6,IF(AND(O61=1,Q60=7),7,IF(AND(O61=1,Q60=8),8,IF(AND(O61=1,Q60=9),9,IF(AND(O61=1,Q60=10),10,IF(AND(O61=1,Q60=11),11,IF(AND(O61=1,Q60=12),12)))))))),IF(O61=1,13))</f>
        <v>0</v>
      </c>
      <c r="BU60" s="3" t="e">
        <f>IF(AND(VALUE(概算年度)=記入用!O60,VALUE(概算年度)=記入用!O61),IF(記入用!Q60=1,1,IF(記入用!Q60=2,2,IF(記入用!Q60=3,3))))</f>
        <v>#REF!</v>
      </c>
      <c r="BV60" s="3" t="e">
        <f>IF(BS60=1,"平31_1",IF(BS60=2,"平31_2",IF(BS60=3,"平31_3",IF(BS60=4,"平31_4",IF(BS60=5,"平31_1",IF(BT60=1,"_5月",IF(BT60=6,"_6月",IF(BT60=7,"_7月",IF(BT60=8,"_8月",IF(BT60=9,"_9月",IF(BT60=10,"_10月",IF(BT60=11,"_11月",IF(BT60=12,"_12月",IF(BT60=13,"_5月",IF(AND(O60=O61,O61&lt;&gt;VALUE(概算年度)),IF(Q60=1,"_1月",IF(Q60=2,"_2月",IF(Q60=3,"_3月",IF(Q60=4,"_4月",IF(Q60=5,"_5月",IF(Q60=6,"_6月",IF(Q60=7,"_7月",IF(Q60=8,"_8月",IF(Q60=9,"_9月",IF(Q60=10,"_10月",IF(Q60=11,"_11月",IF(Q60=12,"_12月")))))))))))),IF(BU60=1,"対象年1_3月",IF(BU60=2,"対象年2_3月",IF(BU60=3,"対象年3月",IF(O61=VALUE(概算年度),"対象年1_3月","_1月")))))))))))))))))))</f>
        <v>#REF!</v>
      </c>
    </row>
    <row r="61" spans="2:74" ht="18" customHeight="1" x14ac:dyDescent="0.15">
      <c r="B61" s="296"/>
      <c r="C61" s="297"/>
      <c r="D61" s="297"/>
      <c r="E61" s="297"/>
      <c r="F61" s="297"/>
      <c r="G61" s="297"/>
      <c r="H61" s="297"/>
      <c r="I61" s="298"/>
      <c r="J61" s="296"/>
      <c r="K61" s="297"/>
      <c r="L61" s="297"/>
      <c r="M61" s="297"/>
      <c r="N61" s="300"/>
      <c r="O61" s="130"/>
      <c r="P61" s="11" t="s">
        <v>0</v>
      </c>
      <c r="Q61" s="128"/>
      <c r="R61" s="11" t="s">
        <v>1</v>
      </c>
      <c r="S61" s="126"/>
      <c r="T61" s="305" t="s">
        <v>19</v>
      </c>
      <c r="U61" s="305"/>
      <c r="V61" s="188"/>
      <c r="W61" s="189"/>
      <c r="X61" s="189"/>
      <c r="Y61" s="192"/>
      <c r="Z61" s="306"/>
      <c r="AA61" s="190"/>
      <c r="AB61" s="190"/>
      <c r="AC61" s="190"/>
      <c r="AD61" s="306"/>
      <c r="AE61" s="190"/>
      <c r="AF61" s="190"/>
      <c r="AG61" s="191"/>
      <c r="AH61" s="190"/>
      <c r="AI61" s="190"/>
      <c r="AJ61" s="190"/>
      <c r="AK61" s="191"/>
      <c r="AL61" s="186"/>
      <c r="AM61" s="187"/>
      <c r="AN61" s="188"/>
      <c r="AO61" s="189"/>
      <c r="AP61" s="189"/>
      <c r="AQ61" s="189"/>
      <c r="AR61" s="189"/>
      <c r="AS61" s="52"/>
      <c r="AV61" s="23"/>
      <c r="AW61" s="24"/>
      <c r="AY61" s="46">
        <f>AH61</f>
        <v>0</v>
      </c>
      <c r="AZ61" s="45" t="e">
        <f>IF(AV60&lt;=#REF!,AH61,IF(AND(AV60&gt;=#REF!,AV60&lt;=#REF!),AH61*105/108,AH61))</f>
        <v>#REF!</v>
      </c>
      <c r="BA61" s="44"/>
      <c r="BB61" s="45">
        <f>IF($AL61="賃金で算定",0,INT(AY61*$AL61/100))</f>
        <v>0</v>
      </c>
      <c r="BC61" s="45" t="e">
        <f>IF(AY61=AZ61,BB61,AZ61*$AL61/100)</f>
        <v>#REF!</v>
      </c>
      <c r="BL61" s="22" t="e">
        <f>IF(AY61=AZ61,0,1)</f>
        <v>#REF!</v>
      </c>
      <c r="BM61" s="22" t="e">
        <f>IF(BL61=1,AL61,"")</f>
        <v>#REF!</v>
      </c>
    </row>
    <row r="62" spans="2:74" ht="18" customHeight="1" x14ac:dyDescent="0.15">
      <c r="B62" s="293"/>
      <c r="C62" s="294"/>
      <c r="D62" s="294"/>
      <c r="E62" s="294"/>
      <c r="F62" s="294"/>
      <c r="G62" s="294"/>
      <c r="H62" s="294"/>
      <c r="I62" s="295"/>
      <c r="J62" s="293"/>
      <c r="K62" s="294"/>
      <c r="L62" s="294"/>
      <c r="M62" s="294"/>
      <c r="N62" s="299"/>
      <c r="O62" s="129"/>
      <c r="P62" s="64" t="s">
        <v>29</v>
      </c>
      <c r="Q62" s="127"/>
      <c r="R62" s="64" t="s">
        <v>1</v>
      </c>
      <c r="S62" s="125"/>
      <c r="T62" s="301" t="s">
        <v>96</v>
      </c>
      <c r="U62" s="301"/>
      <c r="V62" s="302"/>
      <c r="W62" s="303"/>
      <c r="X62" s="303"/>
      <c r="Y62" s="109"/>
      <c r="Z62" s="86"/>
      <c r="AA62" s="87"/>
      <c r="AB62" s="87"/>
      <c r="AC62" s="85"/>
      <c r="AD62" s="86"/>
      <c r="AE62" s="87"/>
      <c r="AF62" s="87"/>
      <c r="AG62" s="88"/>
      <c r="AH62" s="178"/>
      <c r="AI62" s="179"/>
      <c r="AJ62" s="179"/>
      <c r="AK62" s="304"/>
      <c r="AL62" s="113"/>
      <c r="AM62" s="114"/>
      <c r="AN62" s="178"/>
      <c r="AO62" s="179"/>
      <c r="AP62" s="179"/>
      <c r="AQ62" s="179"/>
      <c r="AR62" s="179"/>
      <c r="AS62" s="89"/>
      <c r="AV62" s="23" t="str">
        <f>IF(OR(O62="",Q62=""),"", IF(O62&lt;20,DATE(O62+118,Q62,IF(S62="",1,S62)),DATE(O62+88,Q62,IF(S62="",1,S62))))</f>
        <v/>
      </c>
      <c r="AW62" s="24" t="e">
        <f>IF(AV62&lt;=#REF!,"昔",IF(AV62&lt;=#REF!,"上",IF(AV62&lt;=#REF!,"中","下")))</f>
        <v>#REF!</v>
      </c>
      <c r="AX62" s="9" t="e">
        <f>IF(AV62&lt;=#REF!,5,IF(AV62&lt;=#REF!,7,IF(AV62&lt;=#REF!,9,11)))</f>
        <v>#REF!</v>
      </c>
      <c r="AY62" s="77"/>
      <c r="AZ62" s="78"/>
      <c r="BA62" s="79">
        <f t="shared" ref="BA62" si="10">AN62</f>
        <v>0</v>
      </c>
      <c r="BB62" s="78"/>
      <c r="BC62" s="78"/>
      <c r="BL62" s="22"/>
      <c r="BM62" s="22"/>
      <c r="BO62" s="1" t="e">
        <f>IF(O62&lt;=VALUE(概算年度),O62+2018,O62+1988)</f>
        <v>#REF!</v>
      </c>
      <c r="BP62" s="1" t="e">
        <f>IF(BO62=2019,1)</f>
        <v>#REF!</v>
      </c>
      <c r="BQ62" s="3" t="e">
        <f>IF(BO62&lt;=2018,1)</f>
        <v>#REF!</v>
      </c>
      <c r="BR62" s="3" t="e">
        <f>IF(BO62&gt;=2020,1)</f>
        <v>#REF!</v>
      </c>
      <c r="BS62" s="3" t="e">
        <f>IF(AND(O62=31,Q62=1,O63=31),1,IF(AND(O62=31,Q62=2,O63=31),2,IF(AND(O62=31,Q62=3,O63=31),3,IF(AND(O62=31,Q62=4,O63=31),4,IF(AND(O62&gt;VALUE(概算年度),O62&lt;31,O63=31),5)))))</f>
        <v>#REF!</v>
      </c>
      <c r="BT62" s="3" t="b">
        <f>IF(OR(O62=31,O62=1),IF(AND(O63=1,OR(Q62=1,Q62=2,Q62=3,Q62=4,Q62=5)),1,IF(AND(O63=1,Q62=6),6,IF(AND(O63=1,Q62=7),7,IF(AND(O63=1,Q62=8),8,IF(AND(O63=1,Q62=9),9,IF(AND(O63=1,Q62=10),10,IF(AND(O63=1,Q62=11),11,IF(AND(O63=1,Q62=12),12)))))))),IF(O63=1,13))</f>
        <v>0</v>
      </c>
      <c r="BU62" s="3" t="e">
        <f>IF(AND(VALUE(概算年度)=記入用!O62,VALUE(概算年度)=記入用!O63),IF(記入用!Q62=1,1,IF(記入用!Q62=2,2,IF(記入用!Q62=3,3))))</f>
        <v>#REF!</v>
      </c>
      <c r="BV62" s="3" t="e">
        <f>IF(BS62=1,"平31_1",IF(BS62=2,"平31_2",IF(BS62=3,"平31_3",IF(BS62=4,"平31_4",IF(BS62=5,"平31_1",IF(BT62=1,"_5月",IF(BT62=6,"_6月",IF(BT62=7,"_7月",IF(BT62=8,"_8月",IF(BT62=9,"_9月",IF(BT62=10,"_10月",IF(BT62=11,"_11月",IF(BT62=12,"_12月",IF(BT62=13,"_5月",IF(AND(O62=O63,O63&lt;&gt;VALUE(概算年度)),IF(Q62=1,"_1月",IF(Q62=2,"_2月",IF(Q62=3,"_3月",IF(Q62=4,"_4月",IF(Q62=5,"_5月",IF(Q62=6,"_6月",IF(Q62=7,"_7月",IF(Q62=8,"_8月",IF(Q62=9,"_9月",IF(Q62=10,"_10月",IF(Q62=11,"_11月",IF(Q62=12,"_12月")))))))))))),IF(BU62=1,"対象年1_3月",IF(BU62=2,"対象年2_3月",IF(BU62=3,"対象年3月",IF(O63=VALUE(概算年度),"対象年1_3月","_1月")))))))))))))))))))</f>
        <v>#REF!</v>
      </c>
    </row>
    <row r="63" spans="2:74" ht="18" customHeight="1" x14ac:dyDescent="0.15">
      <c r="B63" s="296"/>
      <c r="C63" s="297"/>
      <c r="D63" s="297"/>
      <c r="E63" s="297"/>
      <c r="F63" s="297"/>
      <c r="G63" s="297"/>
      <c r="H63" s="297"/>
      <c r="I63" s="298"/>
      <c r="J63" s="296"/>
      <c r="K63" s="297"/>
      <c r="L63" s="297"/>
      <c r="M63" s="297"/>
      <c r="N63" s="300"/>
      <c r="O63" s="130"/>
      <c r="P63" s="11" t="s">
        <v>0</v>
      </c>
      <c r="Q63" s="128"/>
      <c r="R63" s="11" t="s">
        <v>1</v>
      </c>
      <c r="S63" s="126"/>
      <c r="T63" s="305" t="s">
        <v>19</v>
      </c>
      <c r="U63" s="305"/>
      <c r="V63" s="188"/>
      <c r="W63" s="189"/>
      <c r="X63" s="189"/>
      <c r="Y63" s="192"/>
      <c r="Z63" s="306"/>
      <c r="AA63" s="190"/>
      <c r="AB63" s="190"/>
      <c r="AC63" s="190"/>
      <c r="AD63" s="306"/>
      <c r="AE63" s="190"/>
      <c r="AF63" s="190"/>
      <c r="AG63" s="191"/>
      <c r="AH63" s="190"/>
      <c r="AI63" s="190"/>
      <c r="AJ63" s="190"/>
      <c r="AK63" s="191"/>
      <c r="AL63" s="186"/>
      <c r="AM63" s="187"/>
      <c r="AN63" s="188"/>
      <c r="AO63" s="189"/>
      <c r="AP63" s="189"/>
      <c r="AQ63" s="189"/>
      <c r="AR63" s="189"/>
      <c r="AS63" s="52"/>
      <c r="AV63" s="23"/>
      <c r="AW63" s="24"/>
      <c r="AY63" s="46">
        <f t="shared" ref="AY63" si="11">AH63</f>
        <v>0</v>
      </c>
      <c r="AZ63" s="45" t="e">
        <f>IF(AV62&lt;=#REF!,AH63,IF(AND(AV62&gt;=#REF!,AV62&lt;=#REF!),AH63*105/108,AH63))</f>
        <v>#REF!</v>
      </c>
      <c r="BA63" s="44"/>
      <c r="BB63" s="45">
        <f t="shared" ref="BB63" si="12">IF($AL63="賃金で算定",0,INT(AY63*$AL63/100))</f>
        <v>0</v>
      </c>
      <c r="BC63" s="45" t="e">
        <f>IF(AY63=AZ63,BB63,AZ63*$AL63/100)</f>
        <v>#REF!</v>
      </c>
      <c r="BL63" s="22" t="e">
        <f>IF(AY63=AZ63,0,1)</f>
        <v>#REF!</v>
      </c>
      <c r="BM63" s="22" t="e">
        <f>IF(BL63=1,AL63,"")</f>
        <v>#REF!</v>
      </c>
    </row>
    <row r="64" spans="2:74" ht="18" customHeight="1" x14ac:dyDescent="0.15">
      <c r="B64" s="293"/>
      <c r="C64" s="294"/>
      <c r="D64" s="294"/>
      <c r="E64" s="294"/>
      <c r="F64" s="294"/>
      <c r="G64" s="294"/>
      <c r="H64" s="294"/>
      <c r="I64" s="295"/>
      <c r="J64" s="293"/>
      <c r="K64" s="294"/>
      <c r="L64" s="294"/>
      <c r="M64" s="294"/>
      <c r="N64" s="299"/>
      <c r="O64" s="129"/>
      <c r="P64" s="64" t="s">
        <v>29</v>
      </c>
      <c r="Q64" s="127"/>
      <c r="R64" s="64" t="s">
        <v>1</v>
      </c>
      <c r="S64" s="125"/>
      <c r="T64" s="301" t="s">
        <v>96</v>
      </c>
      <c r="U64" s="301"/>
      <c r="V64" s="302"/>
      <c r="W64" s="303"/>
      <c r="X64" s="303"/>
      <c r="Y64" s="109"/>
      <c r="Z64" s="86"/>
      <c r="AA64" s="87"/>
      <c r="AB64" s="87"/>
      <c r="AC64" s="85"/>
      <c r="AD64" s="86"/>
      <c r="AE64" s="87"/>
      <c r="AF64" s="87"/>
      <c r="AG64" s="88"/>
      <c r="AH64" s="178"/>
      <c r="AI64" s="179"/>
      <c r="AJ64" s="179"/>
      <c r="AK64" s="304"/>
      <c r="AL64" s="113"/>
      <c r="AM64" s="114"/>
      <c r="AN64" s="178"/>
      <c r="AO64" s="179"/>
      <c r="AP64" s="179"/>
      <c r="AQ64" s="179"/>
      <c r="AR64" s="179"/>
      <c r="AS64" s="89"/>
      <c r="AV64" s="23" t="str">
        <f>IF(OR(O64="",Q64=""),"", IF(O64&lt;20,DATE(O64+118,Q64,IF(S64="",1,S64)),DATE(O64+88,Q64,IF(S64="",1,S64))))</f>
        <v/>
      </c>
      <c r="AW64" s="24" t="e">
        <f>IF(AV64&lt;=#REF!,"昔",IF(AV64&lt;=#REF!,"上",IF(AV64&lt;=#REF!,"中","下")))</f>
        <v>#REF!</v>
      </c>
      <c r="AX64" s="9" t="e">
        <f>IF(AV64&lt;=#REF!,5,IF(AV64&lt;=#REF!,7,IF(AV64&lt;=#REF!,9,11)))</f>
        <v>#REF!</v>
      </c>
      <c r="AY64" s="77"/>
      <c r="AZ64" s="78"/>
      <c r="BA64" s="79">
        <f t="shared" ref="BA64" si="13">AN64</f>
        <v>0</v>
      </c>
      <c r="BB64" s="78"/>
      <c r="BC64" s="78"/>
      <c r="BO64" s="1" t="e">
        <f>IF(O64&lt;=VALUE(概算年度),O64+2018,O64+1988)</f>
        <v>#REF!</v>
      </c>
      <c r="BP64" s="1" t="e">
        <f>IF(BO64=2019,1)</f>
        <v>#REF!</v>
      </c>
      <c r="BQ64" s="3" t="e">
        <f>IF(BO64&lt;=2018,1)</f>
        <v>#REF!</v>
      </c>
      <c r="BR64" s="3" t="e">
        <f>IF(BO64&gt;=2020,1)</f>
        <v>#REF!</v>
      </c>
      <c r="BS64" s="3" t="e">
        <f>IF(AND(O64=31,Q64=1,O65=31),1,IF(AND(O64=31,Q64=2,O65=31),2,IF(AND(O64=31,Q64=3,O65=31),3,IF(AND(O64=31,Q64=4,O65=31),4,IF(AND(O64&gt;VALUE(概算年度),O64&lt;31,O65=31),5)))))</f>
        <v>#REF!</v>
      </c>
      <c r="BT64" s="3" t="b">
        <f>IF(OR(O64=31,O64=1),IF(AND(O65=1,OR(Q64=1,Q64=2,Q64=3,Q64=4,Q64=5)),1,IF(AND(O65=1,Q64=6),6,IF(AND(O65=1,Q64=7),7,IF(AND(O65=1,Q64=8),8,IF(AND(O65=1,Q64=9),9,IF(AND(O65=1,Q64=10),10,IF(AND(O65=1,Q64=11),11,IF(AND(O65=1,Q64=12),12)))))))),IF(O65=1,13))</f>
        <v>0</v>
      </c>
      <c r="BU64" s="3" t="e">
        <f>IF(AND(VALUE(概算年度)=記入用!O64,VALUE(概算年度)=記入用!O65),IF(記入用!Q64=1,1,IF(記入用!Q64=2,2,IF(記入用!Q64=3,3))))</f>
        <v>#REF!</v>
      </c>
      <c r="BV64" s="3" t="e">
        <f>IF(BS64=1,"平31_1",IF(BS64=2,"平31_2",IF(BS64=3,"平31_3",IF(BS64=4,"平31_4",IF(BS64=5,"平31_1",IF(BT64=1,"_5月",IF(BT64=6,"_6月",IF(BT64=7,"_7月",IF(BT64=8,"_8月",IF(BT64=9,"_9月",IF(BT64=10,"_10月",IF(BT64=11,"_11月",IF(BT64=12,"_12月",IF(BT64=13,"_5月",IF(AND(O64=O65,O65&lt;&gt;VALUE(概算年度)),IF(Q64=1,"_1月",IF(Q64=2,"_2月",IF(Q64=3,"_3月",IF(Q64=4,"_4月",IF(Q64=5,"_5月",IF(Q64=6,"_6月",IF(Q64=7,"_7月",IF(Q64=8,"_8月",IF(Q64=9,"_9月",IF(Q64=10,"_10月",IF(Q64=11,"_11月",IF(Q64=12,"_12月")))))))))))),IF(BU64=1,"対象年1_3月",IF(BU64=2,"対象年2_3月",IF(BU64=3,"対象年3月",IF(O65=VALUE(概算年度),"対象年1_3月","_1月")))))))))))))))))))</f>
        <v>#REF!</v>
      </c>
    </row>
    <row r="65" spans="2:74" ht="18" customHeight="1" x14ac:dyDescent="0.15">
      <c r="B65" s="296"/>
      <c r="C65" s="297"/>
      <c r="D65" s="297"/>
      <c r="E65" s="297"/>
      <c r="F65" s="297"/>
      <c r="G65" s="297"/>
      <c r="H65" s="297"/>
      <c r="I65" s="298"/>
      <c r="J65" s="296"/>
      <c r="K65" s="297"/>
      <c r="L65" s="297"/>
      <c r="M65" s="297"/>
      <c r="N65" s="300"/>
      <c r="O65" s="130"/>
      <c r="P65" s="11" t="s">
        <v>0</v>
      </c>
      <c r="Q65" s="128"/>
      <c r="R65" s="11" t="s">
        <v>1</v>
      </c>
      <c r="S65" s="126"/>
      <c r="T65" s="305" t="s">
        <v>19</v>
      </c>
      <c r="U65" s="305"/>
      <c r="V65" s="188"/>
      <c r="W65" s="189"/>
      <c r="X65" s="189"/>
      <c r="Y65" s="192"/>
      <c r="Z65" s="188"/>
      <c r="AA65" s="189"/>
      <c r="AB65" s="189"/>
      <c r="AC65" s="189"/>
      <c r="AD65" s="188"/>
      <c r="AE65" s="189"/>
      <c r="AF65" s="189"/>
      <c r="AG65" s="192"/>
      <c r="AH65" s="190"/>
      <c r="AI65" s="190"/>
      <c r="AJ65" s="190"/>
      <c r="AK65" s="191"/>
      <c r="AL65" s="186"/>
      <c r="AM65" s="187"/>
      <c r="AN65" s="188"/>
      <c r="AO65" s="189"/>
      <c r="AP65" s="189"/>
      <c r="AQ65" s="189"/>
      <c r="AR65" s="189"/>
      <c r="AS65" s="52"/>
      <c r="AV65" s="23"/>
      <c r="AW65" s="24"/>
      <c r="AY65" s="46">
        <f t="shared" ref="AY65" si="14">AH65</f>
        <v>0</v>
      </c>
      <c r="AZ65" s="45" t="e">
        <f>IF(AV64&lt;=#REF!,AH65,IF(AND(AV64&gt;=#REF!,AV64&lt;=#REF!),AH65*105/108,AH65))</f>
        <v>#REF!</v>
      </c>
      <c r="BA65" s="44"/>
      <c r="BB65" s="45">
        <f t="shared" ref="BB65" si="15">IF($AL65="賃金で算定",0,INT(AY65*$AL65/100))</f>
        <v>0</v>
      </c>
      <c r="BC65" s="45" t="e">
        <f>IF(AY65=AZ65,BB65,AZ65*$AL65/100)</f>
        <v>#REF!</v>
      </c>
      <c r="BL65" s="22" t="e">
        <f>IF(AY65=AZ65,0,1)</f>
        <v>#REF!</v>
      </c>
      <c r="BM65" s="22" t="e">
        <f>IF(BL65=1,AL65,"")</f>
        <v>#REF!</v>
      </c>
    </row>
    <row r="66" spans="2:74" ht="18" customHeight="1" x14ac:dyDescent="0.15">
      <c r="B66" s="293"/>
      <c r="C66" s="294"/>
      <c r="D66" s="294"/>
      <c r="E66" s="294"/>
      <c r="F66" s="294"/>
      <c r="G66" s="294"/>
      <c r="H66" s="294"/>
      <c r="I66" s="295"/>
      <c r="J66" s="293"/>
      <c r="K66" s="294"/>
      <c r="L66" s="294"/>
      <c r="M66" s="294"/>
      <c r="N66" s="299"/>
      <c r="O66" s="129"/>
      <c r="P66" s="64" t="s">
        <v>29</v>
      </c>
      <c r="Q66" s="127"/>
      <c r="R66" s="64" t="s">
        <v>1</v>
      </c>
      <c r="S66" s="125"/>
      <c r="T66" s="301" t="s">
        <v>96</v>
      </c>
      <c r="U66" s="301"/>
      <c r="V66" s="302"/>
      <c r="W66" s="303"/>
      <c r="X66" s="303"/>
      <c r="Y66" s="28"/>
      <c r="Z66" s="92"/>
      <c r="AA66" s="50"/>
      <c r="AB66" s="50"/>
      <c r="AC66" s="21"/>
      <c r="AD66" s="92"/>
      <c r="AE66" s="50"/>
      <c r="AF66" s="50"/>
      <c r="AG66" s="93"/>
      <c r="AH66" s="178"/>
      <c r="AI66" s="179"/>
      <c r="AJ66" s="179"/>
      <c r="AK66" s="304"/>
      <c r="AL66" s="113"/>
      <c r="AM66" s="114"/>
      <c r="AN66" s="178"/>
      <c r="AO66" s="179"/>
      <c r="AP66" s="179"/>
      <c r="AQ66" s="179"/>
      <c r="AR66" s="179"/>
      <c r="AS66" s="89"/>
      <c r="AV66" s="23" t="str">
        <f>IF(OR(O66="",Q66=""),"", IF(O66&lt;20,DATE(O66+118,Q66,IF(S66="",1,S66)),DATE(O66+88,Q66,IF(S66="",1,S66))))</f>
        <v/>
      </c>
      <c r="AW66" s="24" t="e">
        <f>IF(AV66&lt;=#REF!,"昔",IF(AV66&lt;=#REF!,"上",IF(AV66&lt;=#REF!,"中","下")))</f>
        <v>#REF!</v>
      </c>
      <c r="AX66" s="9" t="e">
        <f>IF(AV66&lt;=#REF!,5,IF(AV66&lt;=#REF!,7,IF(AV66&lt;=#REF!,9,11)))</f>
        <v>#REF!</v>
      </c>
      <c r="AY66" s="77"/>
      <c r="AZ66" s="78"/>
      <c r="BA66" s="79">
        <f t="shared" ref="BA66" si="16">AN66</f>
        <v>0</v>
      </c>
      <c r="BB66" s="78"/>
      <c r="BC66" s="78"/>
      <c r="BO66" s="1" t="e">
        <f>IF(O66&lt;=VALUE(概算年度),O66+2018,O66+1988)</f>
        <v>#REF!</v>
      </c>
      <c r="BP66" s="1" t="e">
        <f>IF(BO66=2019,1)</f>
        <v>#REF!</v>
      </c>
      <c r="BQ66" s="3" t="e">
        <f>IF(BO66&lt;=2018,1)</f>
        <v>#REF!</v>
      </c>
      <c r="BR66" s="3" t="e">
        <f>IF(BO66&gt;=2020,1)</f>
        <v>#REF!</v>
      </c>
      <c r="BS66" s="3" t="e">
        <f>IF(AND(O66=31,Q66=1,O67=31),1,IF(AND(O66=31,Q66=2,O67=31),2,IF(AND(O66=31,Q66=3,O67=31),3,IF(AND(O66=31,Q66=4,O67=31),4,IF(AND(O66&gt;VALUE(概算年度),O66&lt;31,O67=31),5)))))</f>
        <v>#REF!</v>
      </c>
      <c r="BT66" s="3" t="b">
        <f>IF(OR(O66=31,O66=1),IF(AND(O67=1,OR(Q66=1,Q66=2,Q66=3,Q66=4,Q66=5)),1,IF(AND(O67=1,Q66=6),6,IF(AND(O67=1,Q66=7),7,IF(AND(O67=1,Q66=8),8,IF(AND(O67=1,Q66=9),9,IF(AND(O67=1,Q66=10),10,IF(AND(O67=1,Q66=11),11,IF(AND(O67=1,Q66=12),12)))))))),IF(O67=1,13))</f>
        <v>0</v>
      </c>
      <c r="BU66" s="3" t="e">
        <f>IF(AND(VALUE(概算年度)=記入用!O66,VALUE(概算年度)=記入用!O67),IF(記入用!Q66=1,1,IF(記入用!Q66=2,2,IF(記入用!Q66=3,3))))</f>
        <v>#REF!</v>
      </c>
      <c r="BV66" s="3" t="e">
        <f>IF(BS66=1,"平31_1",IF(BS66=2,"平31_2",IF(BS66=3,"平31_3",IF(BS66=4,"平31_4",IF(BS66=5,"平31_1",IF(BT66=1,"_5月",IF(BT66=6,"_6月",IF(BT66=7,"_7月",IF(BT66=8,"_8月",IF(BT66=9,"_9月",IF(BT66=10,"_10月",IF(BT66=11,"_11月",IF(BT66=12,"_12月",IF(BT66=13,"_5月",IF(AND(O66=O67,O67&lt;&gt;VALUE(概算年度)),IF(Q66=1,"_1月",IF(Q66=2,"_2月",IF(Q66=3,"_3月",IF(Q66=4,"_4月",IF(Q66=5,"_5月",IF(Q66=6,"_6月",IF(Q66=7,"_7月",IF(Q66=8,"_8月",IF(Q66=9,"_9月",IF(Q66=10,"_10月",IF(Q66=11,"_11月",IF(Q66=12,"_12月")))))))))))),IF(BU66=1,"対象年1_3月",IF(BU66=2,"対象年2_3月",IF(BU66=3,"対象年3月",IF(O67=VALUE(概算年度),"対象年1_3月","_1月")))))))))))))))))))</f>
        <v>#REF!</v>
      </c>
    </row>
    <row r="67" spans="2:74" ht="18" customHeight="1" x14ac:dyDescent="0.15">
      <c r="B67" s="296"/>
      <c r="C67" s="297"/>
      <c r="D67" s="297"/>
      <c r="E67" s="297"/>
      <c r="F67" s="297"/>
      <c r="G67" s="297"/>
      <c r="H67" s="297"/>
      <c r="I67" s="298"/>
      <c r="J67" s="296"/>
      <c r="K67" s="297"/>
      <c r="L67" s="297"/>
      <c r="M67" s="297"/>
      <c r="N67" s="300"/>
      <c r="O67" s="130"/>
      <c r="P67" s="11" t="s">
        <v>0</v>
      </c>
      <c r="Q67" s="128"/>
      <c r="R67" s="11" t="s">
        <v>1</v>
      </c>
      <c r="S67" s="126"/>
      <c r="T67" s="305" t="s">
        <v>19</v>
      </c>
      <c r="U67" s="305"/>
      <c r="V67" s="188"/>
      <c r="W67" s="189"/>
      <c r="X67" s="189"/>
      <c r="Y67" s="192"/>
      <c r="Z67" s="306"/>
      <c r="AA67" s="190"/>
      <c r="AB67" s="190"/>
      <c r="AC67" s="190"/>
      <c r="AD67" s="306"/>
      <c r="AE67" s="190"/>
      <c r="AF67" s="190"/>
      <c r="AG67" s="191"/>
      <c r="AH67" s="190"/>
      <c r="AI67" s="190"/>
      <c r="AJ67" s="190"/>
      <c r="AK67" s="191"/>
      <c r="AL67" s="186"/>
      <c r="AM67" s="187"/>
      <c r="AN67" s="188"/>
      <c r="AO67" s="189"/>
      <c r="AP67" s="189"/>
      <c r="AQ67" s="189"/>
      <c r="AR67" s="189"/>
      <c r="AS67" s="52"/>
      <c r="AV67" s="23"/>
      <c r="AW67" s="24"/>
      <c r="AY67" s="46">
        <f t="shared" ref="AY67" si="17">AH67</f>
        <v>0</v>
      </c>
      <c r="AZ67" s="45" t="e">
        <f>IF(AV66&lt;=#REF!,AH67,IF(AND(AV66&gt;=#REF!,AV66&lt;=#REF!),AH67*105/108,AH67))</f>
        <v>#REF!</v>
      </c>
      <c r="BA67" s="44"/>
      <c r="BB67" s="45">
        <f t="shared" ref="BB67" si="18">IF($AL67="賃金で算定",0,INT(AY67*$AL67/100))</f>
        <v>0</v>
      </c>
      <c r="BC67" s="45" t="e">
        <f>IF(AY67=AZ67,BB67,AZ67*$AL67/100)</f>
        <v>#REF!</v>
      </c>
      <c r="BL67" s="22" t="e">
        <f>IF(AY67=AZ67,0,1)</f>
        <v>#REF!</v>
      </c>
      <c r="BM67" s="22" t="e">
        <f>IF(BL67=1,AL67,"")</f>
        <v>#REF!</v>
      </c>
    </row>
    <row r="68" spans="2:74" ht="18" customHeight="1" x14ac:dyDescent="0.15">
      <c r="B68" s="293"/>
      <c r="C68" s="294"/>
      <c r="D68" s="294"/>
      <c r="E68" s="294"/>
      <c r="F68" s="294"/>
      <c r="G68" s="294"/>
      <c r="H68" s="294"/>
      <c r="I68" s="295"/>
      <c r="J68" s="293"/>
      <c r="K68" s="294"/>
      <c r="L68" s="294"/>
      <c r="M68" s="294"/>
      <c r="N68" s="299"/>
      <c r="O68" s="129"/>
      <c r="P68" s="64" t="s">
        <v>29</v>
      </c>
      <c r="Q68" s="127"/>
      <c r="R68" s="64" t="s">
        <v>1</v>
      </c>
      <c r="S68" s="125"/>
      <c r="T68" s="301" t="s">
        <v>96</v>
      </c>
      <c r="U68" s="301"/>
      <c r="V68" s="302"/>
      <c r="W68" s="303"/>
      <c r="X68" s="303"/>
      <c r="Y68" s="109"/>
      <c r="Z68" s="86"/>
      <c r="AA68" s="87"/>
      <c r="AB68" s="87"/>
      <c r="AC68" s="85"/>
      <c r="AD68" s="86"/>
      <c r="AE68" s="87"/>
      <c r="AF68" s="87"/>
      <c r="AG68" s="88"/>
      <c r="AH68" s="178"/>
      <c r="AI68" s="179"/>
      <c r="AJ68" s="179"/>
      <c r="AK68" s="304"/>
      <c r="AL68" s="113"/>
      <c r="AM68" s="114"/>
      <c r="AN68" s="178"/>
      <c r="AO68" s="179"/>
      <c r="AP68" s="179"/>
      <c r="AQ68" s="179"/>
      <c r="AR68" s="179"/>
      <c r="AS68" s="89"/>
      <c r="AV68" s="23" t="str">
        <f>IF(OR(O68="",Q68=""),"", IF(O68&lt;20,DATE(O68+118,Q68,IF(S68="",1,S68)),DATE(O68+88,Q68,IF(S68="",1,S68))))</f>
        <v/>
      </c>
      <c r="AW68" s="24" t="e">
        <f>IF(AV68&lt;=#REF!,"昔",IF(AV68&lt;=#REF!,"上",IF(AV68&lt;=#REF!,"中","下")))</f>
        <v>#REF!</v>
      </c>
      <c r="AX68" s="9" t="e">
        <f>IF(AV68&lt;=#REF!,5,IF(AV68&lt;=#REF!,7,IF(AV68&lt;=#REF!,9,11)))</f>
        <v>#REF!</v>
      </c>
      <c r="AY68" s="77"/>
      <c r="AZ68" s="78"/>
      <c r="BA68" s="79">
        <f t="shared" ref="BA68" si="19">AN68</f>
        <v>0</v>
      </c>
      <c r="BB68" s="78"/>
      <c r="BC68" s="78"/>
      <c r="BO68" s="1" t="e">
        <f>IF(O68&lt;=VALUE(概算年度),O68+2018,O68+1988)</f>
        <v>#REF!</v>
      </c>
      <c r="BP68" s="1" t="e">
        <f>IF(BO68=2019,1)</f>
        <v>#REF!</v>
      </c>
      <c r="BQ68" s="3" t="e">
        <f>IF(BO68&lt;=2018,1)</f>
        <v>#REF!</v>
      </c>
      <c r="BR68" s="3" t="e">
        <f>IF(BO68&gt;=2020,1)</f>
        <v>#REF!</v>
      </c>
      <c r="BS68" s="3" t="e">
        <f>IF(AND(O68=31,Q68=1,O69=31),1,IF(AND(O68=31,Q68=2,O69=31),2,IF(AND(O68=31,Q68=3,O69=31),3,IF(AND(O68=31,Q68=4,O69=31),4,IF(AND(O68&gt;VALUE(概算年度),O68&lt;31,O69=31),5)))))</f>
        <v>#REF!</v>
      </c>
      <c r="BT68" s="3" t="b">
        <f>IF(OR(O68=31,O68=1),IF(AND(O69=1,OR(Q68=1,Q68=2,Q68=3,Q68=4,Q68=5)),1,IF(AND(O69=1,Q68=6),6,IF(AND(O69=1,Q68=7),7,IF(AND(O69=1,Q68=8),8,IF(AND(O69=1,Q68=9),9,IF(AND(O69=1,Q68=10),10,IF(AND(O69=1,Q68=11),11,IF(AND(O69=1,Q68=12),12)))))))),IF(O69=1,13))</f>
        <v>0</v>
      </c>
      <c r="BU68" s="3" t="e">
        <f>IF(AND(VALUE(概算年度)=記入用!O68,VALUE(概算年度)=記入用!O69),IF(記入用!Q68=1,1,IF(記入用!Q68=2,2,IF(記入用!Q68=3,3))))</f>
        <v>#REF!</v>
      </c>
      <c r="BV68" s="3" t="e">
        <f>IF(BS68=1,"平31_1",IF(BS68=2,"平31_2",IF(BS68=3,"平31_3",IF(BS68=4,"平31_4",IF(BS68=5,"平31_1",IF(BT68=1,"_5月",IF(BT68=6,"_6月",IF(BT68=7,"_7月",IF(BT68=8,"_8月",IF(BT68=9,"_9月",IF(BT68=10,"_10月",IF(BT68=11,"_11月",IF(BT68=12,"_12月",IF(BT68=13,"_5月",IF(AND(O68=O69,O69&lt;&gt;VALUE(概算年度)),IF(Q68=1,"_1月",IF(Q68=2,"_2月",IF(Q68=3,"_3月",IF(Q68=4,"_4月",IF(Q68=5,"_5月",IF(Q68=6,"_6月",IF(Q68=7,"_7月",IF(Q68=8,"_8月",IF(Q68=9,"_9月",IF(Q68=10,"_10月",IF(Q68=11,"_11月",IF(Q68=12,"_12月")))))))))))),IF(BU68=1,"対象年1_3月",IF(BU68=2,"対象年2_3月",IF(BU68=3,"対象年3月",IF(O69=VALUE(概算年度),"対象年1_3月","_1月")))))))))))))))))))</f>
        <v>#REF!</v>
      </c>
    </row>
    <row r="69" spans="2:74" ht="18" customHeight="1" x14ac:dyDescent="0.15">
      <c r="B69" s="296"/>
      <c r="C69" s="297"/>
      <c r="D69" s="297"/>
      <c r="E69" s="297"/>
      <c r="F69" s="297"/>
      <c r="G69" s="297"/>
      <c r="H69" s="297"/>
      <c r="I69" s="298"/>
      <c r="J69" s="296"/>
      <c r="K69" s="297"/>
      <c r="L69" s="297"/>
      <c r="M69" s="297"/>
      <c r="N69" s="300"/>
      <c r="O69" s="130"/>
      <c r="P69" s="11" t="s">
        <v>0</v>
      </c>
      <c r="Q69" s="128"/>
      <c r="R69" s="11" t="s">
        <v>1</v>
      </c>
      <c r="S69" s="126"/>
      <c r="T69" s="305" t="s">
        <v>19</v>
      </c>
      <c r="U69" s="305"/>
      <c r="V69" s="188"/>
      <c r="W69" s="189"/>
      <c r="X69" s="189"/>
      <c r="Y69" s="192"/>
      <c r="Z69" s="188"/>
      <c r="AA69" s="189"/>
      <c r="AB69" s="189"/>
      <c r="AC69" s="189"/>
      <c r="AD69" s="306"/>
      <c r="AE69" s="190"/>
      <c r="AF69" s="190"/>
      <c r="AG69" s="191"/>
      <c r="AH69" s="190"/>
      <c r="AI69" s="190"/>
      <c r="AJ69" s="190"/>
      <c r="AK69" s="191"/>
      <c r="AL69" s="186"/>
      <c r="AM69" s="187"/>
      <c r="AN69" s="188"/>
      <c r="AO69" s="189"/>
      <c r="AP69" s="189"/>
      <c r="AQ69" s="189"/>
      <c r="AR69" s="189"/>
      <c r="AS69" s="52"/>
      <c r="AV69" s="23"/>
      <c r="AW69" s="24"/>
      <c r="AY69" s="46">
        <f t="shared" ref="AY69" si="20">AH69</f>
        <v>0</v>
      </c>
      <c r="AZ69" s="45" t="e">
        <f>IF(AV68&lt;=#REF!,AH69,IF(AND(AV68&gt;=#REF!,AV68&lt;=#REF!),AH69*105/108,AH69))</f>
        <v>#REF!</v>
      </c>
      <c r="BA69" s="44"/>
      <c r="BB69" s="45">
        <f t="shared" ref="BB69" si="21">IF($AL69="賃金で算定",0,INT(AY69*$AL69/100))</f>
        <v>0</v>
      </c>
      <c r="BC69" s="45" t="e">
        <f>IF(AY69=AZ69,BB69,AZ69*$AL69/100)</f>
        <v>#REF!</v>
      </c>
      <c r="BL69" s="22" t="e">
        <f>IF(AY69=AZ69,0,1)</f>
        <v>#REF!</v>
      </c>
      <c r="BM69" s="22" t="e">
        <f>IF(BL69=1,AL69,"")</f>
        <v>#REF!</v>
      </c>
    </row>
    <row r="70" spans="2:74" ht="18" customHeight="1" x14ac:dyDescent="0.15">
      <c r="B70" s="293"/>
      <c r="C70" s="294"/>
      <c r="D70" s="294"/>
      <c r="E70" s="294"/>
      <c r="F70" s="294"/>
      <c r="G70" s="294"/>
      <c r="H70" s="294"/>
      <c r="I70" s="295"/>
      <c r="J70" s="293"/>
      <c r="K70" s="294"/>
      <c r="L70" s="294"/>
      <c r="M70" s="294"/>
      <c r="N70" s="299"/>
      <c r="O70" s="129"/>
      <c r="P70" s="64" t="s">
        <v>29</v>
      </c>
      <c r="Q70" s="127"/>
      <c r="R70" s="64" t="s">
        <v>1</v>
      </c>
      <c r="S70" s="125"/>
      <c r="T70" s="301" t="s">
        <v>96</v>
      </c>
      <c r="U70" s="301"/>
      <c r="V70" s="302"/>
      <c r="W70" s="303"/>
      <c r="X70" s="303"/>
      <c r="Y70" s="109"/>
      <c r="Z70" s="86"/>
      <c r="AA70" s="87"/>
      <c r="AB70" s="87"/>
      <c r="AC70" s="85"/>
      <c r="AD70" s="86"/>
      <c r="AE70" s="87"/>
      <c r="AF70" s="87"/>
      <c r="AG70" s="88"/>
      <c r="AH70" s="178"/>
      <c r="AI70" s="179"/>
      <c r="AJ70" s="179"/>
      <c r="AK70" s="304"/>
      <c r="AL70" s="113"/>
      <c r="AM70" s="114"/>
      <c r="AN70" s="178"/>
      <c r="AO70" s="179"/>
      <c r="AP70" s="179"/>
      <c r="AQ70" s="179"/>
      <c r="AR70" s="179"/>
      <c r="AS70" s="89"/>
      <c r="AV70" s="23" t="str">
        <f>IF(OR(O70="",Q70=""),"", IF(O70&lt;20,DATE(O70+118,Q70,IF(S70="",1,S70)),DATE(O70+88,Q70,IF(S70="",1,S70))))</f>
        <v/>
      </c>
      <c r="AW70" s="24" t="e">
        <f>IF(AV70&lt;=#REF!,"昔",IF(AV70&lt;=#REF!,"上",IF(AV70&lt;=#REF!,"中","下")))</f>
        <v>#REF!</v>
      </c>
      <c r="AX70" s="9" t="e">
        <f>IF(AV70&lt;=#REF!,5,IF(AV70&lt;=#REF!,7,IF(AV70&lt;=#REF!,9,11)))</f>
        <v>#REF!</v>
      </c>
      <c r="AY70" s="77"/>
      <c r="AZ70" s="78"/>
      <c r="BA70" s="79">
        <f t="shared" ref="BA70" si="22">AN70</f>
        <v>0</v>
      </c>
      <c r="BB70" s="78"/>
      <c r="BC70" s="78"/>
      <c r="BO70" s="1" t="e">
        <f>IF(O70&lt;=VALUE(概算年度),O70+2018,O70+1988)</f>
        <v>#REF!</v>
      </c>
      <c r="BP70" s="1" t="e">
        <f>IF(BO70=2019,1)</f>
        <v>#REF!</v>
      </c>
      <c r="BQ70" s="3" t="e">
        <f>IF(BO70&lt;=2018,1)</f>
        <v>#REF!</v>
      </c>
      <c r="BR70" s="3" t="e">
        <f>IF(BO70&gt;=2020,1)</f>
        <v>#REF!</v>
      </c>
      <c r="BS70" s="3" t="e">
        <f>IF(AND(O70=31,Q70=1,O71=31),1,IF(AND(O70=31,Q70=2,O71=31),2,IF(AND(O70=31,Q70=3,O71=31),3,IF(AND(O70=31,Q70=4,O71=31),4,IF(AND(O70&gt;VALUE(概算年度),O70&lt;31,O71=31),5)))))</f>
        <v>#REF!</v>
      </c>
      <c r="BT70" s="3" t="b">
        <f>IF(OR(O70=31,O70=1),IF(AND(O71=1,OR(Q70=1,Q70=2,Q70=3,Q70=4,Q70=5)),1,IF(AND(O71=1,Q70=6),6,IF(AND(O71=1,Q70=7),7,IF(AND(O71=1,Q70=8),8,IF(AND(O71=1,Q70=9),9,IF(AND(O71=1,Q70=10),10,IF(AND(O71=1,Q70=11),11,IF(AND(O71=1,Q70=12),12)))))))),IF(O71=1,13))</f>
        <v>0</v>
      </c>
      <c r="BU70" s="3" t="e">
        <f>IF(AND(VALUE(概算年度)=記入用!O70,VALUE(概算年度)=記入用!O71),IF(記入用!Q70=1,1,IF(記入用!Q70=2,2,IF(記入用!Q70=3,3))))</f>
        <v>#REF!</v>
      </c>
      <c r="BV70" s="3" t="e">
        <f>IF(BS70=1,"平31_1",IF(BS70=2,"平31_2",IF(BS70=3,"平31_3",IF(BS70=4,"平31_4",IF(BS70=5,"平31_1",IF(BT70=1,"_5月",IF(BT70=6,"_6月",IF(BT70=7,"_7月",IF(BT70=8,"_8月",IF(BT70=9,"_9月",IF(BT70=10,"_10月",IF(BT70=11,"_11月",IF(BT70=12,"_12月",IF(BT70=13,"_5月",IF(AND(O70=O71,O71&lt;&gt;VALUE(概算年度)),IF(Q70=1,"_1月",IF(Q70=2,"_2月",IF(Q70=3,"_3月",IF(Q70=4,"_4月",IF(Q70=5,"_5月",IF(Q70=6,"_6月",IF(Q70=7,"_7月",IF(Q70=8,"_8月",IF(Q70=9,"_9月",IF(Q70=10,"_10月",IF(Q70=11,"_11月",IF(Q70=12,"_12月")))))))))))),IF(BU70=1,"対象年1_3月",IF(BU70=2,"対象年2_3月",IF(BU70=3,"対象年3月",IF(O71=VALUE(概算年度),"対象年1_3月","_1月")))))))))))))))))))</f>
        <v>#REF!</v>
      </c>
    </row>
    <row r="71" spans="2:74" ht="18" customHeight="1" x14ac:dyDescent="0.15">
      <c r="B71" s="296"/>
      <c r="C71" s="297"/>
      <c r="D71" s="297"/>
      <c r="E71" s="297"/>
      <c r="F71" s="297"/>
      <c r="G71" s="297"/>
      <c r="H71" s="297"/>
      <c r="I71" s="298"/>
      <c r="J71" s="296"/>
      <c r="K71" s="297"/>
      <c r="L71" s="297"/>
      <c r="M71" s="297"/>
      <c r="N71" s="300"/>
      <c r="O71" s="130"/>
      <c r="P71" s="11" t="s">
        <v>0</v>
      </c>
      <c r="Q71" s="128"/>
      <c r="R71" s="11" t="s">
        <v>1</v>
      </c>
      <c r="S71" s="126"/>
      <c r="T71" s="305" t="s">
        <v>19</v>
      </c>
      <c r="U71" s="305"/>
      <c r="V71" s="188"/>
      <c r="W71" s="189"/>
      <c r="X71" s="189"/>
      <c r="Y71" s="192"/>
      <c r="Z71" s="188"/>
      <c r="AA71" s="189"/>
      <c r="AB71" s="189"/>
      <c r="AC71" s="189"/>
      <c r="AD71" s="306"/>
      <c r="AE71" s="190"/>
      <c r="AF71" s="190"/>
      <c r="AG71" s="191"/>
      <c r="AH71" s="190"/>
      <c r="AI71" s="190"/>
      <c r="AJ71" s="190"/>
      <c r="AK71" s="191"/>
      <c r="AL71" s="186"/>
      <c r="AM71" s="187"/>
      <c r="AN71" s="188"/>
      <c r="AO71" s="189"/>
      <c r="AP71" s="189"/>
      <c r="AQ71" s="189"/>
      <c r="AR71" s="189"/>
      <c r="AS71" s="52"/>
      <c r="AV71" s="23"/>
      <c r="AW71" s="24"/>
      <c r="AY71" s="46">
        <f t="shared" ref="AY71" si="23">AH71</f>
        <v>0</v>
      </c>
      <c r="AZ71" s="45" t="e">
        <f>IF(AV70&lt;=#REF!,AH71,IF(AND(AV70&gt;=#REF!,AV70&lt;=#REF!),AH71*105/108,AH71))</f>
        <v>#REF!</v>
      </c>
      <c r="BA71" s="44"/>
      <c r="BB71" s="45">
        <f t="shared" ref="BB71" si="24">IF($AL71="賃金で算定",0,INT(AY71*$AL71/100))</f>
        <v>0</v>
      </c>
      <c r="BC71" s="45" t="e">
        <f>IF(AY71=AZ71,BB71,AZ71*$AL71/100)</f>
        <v>#REF!</v>
      </c>
      <c r="BL71" s="22" t="e">
        <f>IF(AY71=AZ71,0,1)</f>
        <v>#REF!</v>
      </c>
      <c r="BM71" s="22" t="e">
        <f>IF(BL71=1,AL71,"")</f>
        <v>#REF!</v>
      </c>
    </row>
    <row r="72" spans="2:74" ht="18" customHeight="1" x14ac:dyDescent="0.15">
      <c r="B72" s="293"/>
      <c r="C72" s="294"/>
      <c r="D72" s="294"/>
      <c r="E72" s="294"/>
      <c r="F72" s="294"/>
      <c r="G72" s="294"/>
      <c r="H72" s="294"/>
      <c r="I72" s="295"/>
      <c r="J72" s="293"/>
      <c r="K72" s="294"/>
      <c r="L72" s="294"/>
      <c r="M72" s="294"/>
      <c r="N72" s="299"/>
      <c r="O72" s="129"/>
      <c r="P72" s="64" t="s">
        <v>29</v>
      </c>
      <c r="Q72" s="127"/>
      <c r="R72" s="64" t="s">
        <v>1</v>
      </c>
      <c r="S72" s="125"/>
      <c r="T72" s="301" t="s">
        <v>96</v>
      </c>
      <c r="U72" s="301"/>
      <c r="V72" s="302"/>
      <c r="W72" s="303"/>
      <c r="X72" s="303"/>
      <c r="Y72" s="109"/>
      <c r="Z72" s="86"/>
      <c r="AA72" s="87"/>
      <c r="AB72" s="87"/>
      <c r="AC72" s="85"/>
      <c r="AD72" s="86"/>
      <c r="AE72" s="87"/>
      <c r="AF72" s="87"/>
      <c r="AG72" s="88"/>
      <c r="AH72" s="178"/>
      <c r="AI72" s="179"/>
      <c r="AJ72" s="179"/>
      <c r="AK72" s="304"/>
      <c r="AL72" s="113"/>
      <c r="AM72" s="114"/>
      <c r="AN72" s="178"/>
      <c r="AO72" s="179"/>
      <c r="AP72" s="179"/>
      <c r="AQ72" s="179"/>
      <c r="AR72" s="179"/>
      <c r="AS72" s="89"/>
      <c r="AV72" s="23" t="str">
        <f>IF(OR(O72="",Q72=""),"", IF(O72&lt;20,DATE(O72+118,Q72,IF(S72="",1,S72)),DATE(O72+88,Q72,IF(S72="",1,S72))))</f>
        <v/>
      </c>
      <c r="AW72" s="24" t="e">
        <f>IF(AV72&lt;=#REF!,"昔",IF(AV72&lt;=#REF!,"上",IF(AV72&lt;=#REF!,"中","下")))</f>
        <v>#REF!</v>
      </c>
      <c r="AX72" s="9" t="e">
        <f>IF(AV72&lt;=#REF!,5,IF(AV72&lt;=#REF!,7,IF(AV72&lt;=#REF!,9,11)))</f>
        <v>#REF!</v>
      </c>
      <c r="AY72" s="77"/>
      <c r="AZ72" s="78"/>
      <c r="BA72" s="79">
        <f t="shared" ref="BA72" si="25">AN72</f>
        <v>0</v>
      </c>
      <c r="BB72" s="78"/>
      <c r="BC72" s="78"/>
      <c r="BO72" s="1" t="e">
        <f>IF(O72&lt;=VALUE(概算年度),O72+2018,O72+1988)</f>
        <v>#REF!</v>
      </c>
      <c r="BP72" s="1" t="e">
        <f>IF(BO72=2019,1)</f>
        <v>#REF!</v>
      </c>
      <c r="BQ72" s="3" t="e">
        <f>IF(BO72&lt;=2018,1)</f>
        <v>#REF!</v>
      </c>
      <c r="BR72" s="3" t="e">
        <f>IF(BO72&gt;=2020,1)</f>
        <v>#REF!</v>
      </c>
      <c r="BS72" s="3" t="e">
        <f>IF(AND(O72=31,Q72=1,O73=31),1,IF(AND(O72=31,Q72=2,O73=31),2,IF(AND(O72=31,Q72=3,O73=31),3,IF(AND(O72=31,Q72=4,O73=31),4,IF(AND(O72&gt;VALUE(概算年度),O72&lt;31,O73=31),5)))))</f>
        <v>#REF!</v>
      </c>
      <c r="BT72" s="3" t="b">
        <f>IF(OR(O72=31,O72=1),IF(AND(O73=1,OR(Q72=1,Q72=2,Q72=3,Q72=4,Q72=5)),1,IF(AND(O73=1,Q72=6),6,IF(AND(O73=1,Q72=7),7,IF(AND(O73=1,Q72=8),8,IF(AND(O73=1,Q72=9),9,IF(AND(O73=1,Q72=10),10,IF(AND(O73=1,Q72=11),11,IF(AND(O73=1,Q72=12),12)))))))),IF(O73=1,13))</f>
        <v>0</v>
      </c>
      <c r="BU72" s="3" t="e">
        <f>IF(AND(VALUE(概算年度)=記入用!O72,VALUE(概算年度)=記入用!O73),IF(記入用!Q72=1,1,IF(記入用!Q72=2,2,IF(記入用!Q72=3,3))))</f>
        <v>#REF!</v>
      </c>
      <c r="BV72" s="3" t="e">
        <f>IF(BS72=1,"平31_1",IF(BS72=2,"平31_2",IF(BS72=3,"平31_3",IF(BS72=4,"平31_4",IF(BS72=5,"平31_1",IF(BT72=1,"_5月",IF(BT72=6,"_6月",IF(BT72=7,"_7月",IF(BT72=8,"_8月",IF(BT72=9,"_9月",IF(BT72=10,"_10月",IF(BT72=11,"_11月",IF(BT72=12,"_12月",IF(BT72=13,"_5月",IF(AND(O72=O73,O73&lt;&gt;VALUE(概算年度)),IF(Q72=1,"_1月",IF(Q72=2,"_2月",IF(Q72=3,"_3月",IF(Q72=4,"_4月",IF(Q72=5,"_5月",IF(Q72=6,"_6月",IF(Q72=7,"_7月",IF(Q72=8,"_8月",IF(Q72=9,"_9月",IF(Q72=10,"_10月",IF(Q72=11,"_11月",IF(Q72=12,"_12月")))))))))))),IF(BU72=1,"対象年1_3月",IF(BU72=2,"対象年2_3月",IF(BU72=3,"対象年3月",IF(O73=VALUE(概算年度),"対象年1_3月","_1月")))))))))))))))))))</f>
        <v>#REF!</v>
      </c>
    </row>
    <row r="73" spans="2:74" ht="18" customHeight="1" x14ac:dyDescent="0.15">
      <c r="B73" s="296"/>
      <c r="C73" s="297"/>
      <c r="D73" s="297"/>
      <c r="E73" s="297"/>
      <c r="F73" s="297"/>
      <c r="G73" s="297"/>
      <c r="H73" s="297"/>
      <c r="I73" s="298"/>
      <c r="J73" s="296"/>
      <c r="K73" s="297"/>
      <c r="L73" s="297"/>
      <c r="M73" s="297"/>
      <c r="N73" s="300"/>
      <c r="O73" s="130"/>
      <c r="P73" s="11" t="s">
        <v>0</v>
      </c>
      <c r="Q73" s="128"/>
      <c r="R73" s="11" t="s">
        <v>1</v>
      </c>
      <c r="S73" s="126"/>
      <c r="T73" s="305" t="s">
        <v>19</v>
      </c>
      <c r="U73" s="305"/>
      <c r="V73" s="188"/>
      <c r="W73" s="189"/>
      <c r="X73" s="189"/>
      <c r="Y73" s="192"/>
      <c r="Z73" s="188"/>
      <c r="AA73" s="189"/>
      <c r="AB73" s="189"/>
      <c r="AC73" s="189"/>
      <c r="AD73" s="306"/>
      <c r="AE73" s="190"/>
      <c r="AF73" s="190"/>
      <c r="AG73" s="191"/>
      <c r="AH73" s="190"/>
      <c r="AI73" s="190"/>
      <c r="AJ73" s="190"/>
      <c r="AK73" s="191"/>
      <c r="AL73" s="186"/>
      <c r="AM73" s="187"/>
      <c r="AN73" s="188"/>
      <c r="AO73" s="189"/>
      <c r="AP73" s="189"/>
      <c r="AQ73" s="189"/>
      <c r="AR73" s="189"/>
      <c r="AS73" s="52"/>
      <c r="AV73" s="23"/>
      <c r="AW73" s="24"/>
      <c r="AY73" s="46">
        <f t="shared" ref="AY73" si="26">AH73</f>
        <v>0</v>
      </c>
      <c r="AZ73" s="45" t="e">
        <f>IF(AV72&lt;=#REF!,AH73,IF(AND(AV72&gt;=#REF!,AV72&lt;=#REF!),AH73*105/108,AH73))</f>
        <v>#REF!</v>
      </c>
      <c r="BA73" s="44"/>
      <c r="BB73" s="45">
        <f t="shared" ref="BB73" si="27">IF($AL73="賃金で算定",0,INT(AY73*$AL73/100))</f>
        <v>0</v>
      </c>
      <c r="BC73" s="45" t="e">
        <f>IF(AY73=AZ73,BB73,AZ73*$AL73/100)</f>
        <v>#REF!</v>
      </c>
      <c r="BL73" s="22" t="e">
        <f>IF(AY73=AZ73,0,1)</f>
        <v>#REF!</v>
      </c>
      <c r="BM73" s="22" t="e">
        <f>IF(BL73=1,AL73,"")</f>
        <v>#REF!</v>
      </c>
    </row>
    <row r="74" spans="2:74" ht="18" customHeight="1" x14ac:dyDescent="0.15">
      <c r="B74" s="293"/>
      <c r="C74" s="294"/>
      <c r="D74" s="294"/>
      <c r="E74" s="294"/>
      <c r="F74" s="294"/>
      <c r="G74" s="294"/>
      <c r="H74" s="294"/>
      <c r="I74" s="295"/>
      <c r="J74" s="293"/>
      <c r="K74" s="294"/>
      <c r="L74" s="294"/>
      <c r="M74" s="294"/>
      <c r="N74" s="299"/>
      <c r="O74" s="129"/>
      <c r="P74" s="64" t="s">
        <v>29</v>
      </c>
      <c r="Q74" s="127"/>
      <c r="R74" s="64" t="s">
        <v>1</v>
      </c>
      <c r="S74" s="125"/>
      <c r="T74" s="301" t="s">
        <v>96</v>
      </c>
      <c r="U74" s="301"/>
      <c r="V74" s="302"/>
      <c r="W74" s="303"/>
      <c r="X74" s="303"/>
      <c r="Y74" s="109"/>
      <c r="Z74" s="86"/>
      <c r="AA74" s="87"/>
      <c r="AB74" s="87"/>
      <c r="AC74" s="85"/>
      <c r="AD74" s="86"/>
      <c r="AE74" s="87"/>
      <c r="AF74" s="87"/>
      <c r="AG74" s="88"/>
      <c r="AH74" s="178"/>
      <c r="AI74" s="179"/>
      <c r="AJ74" s="179"/>
      <c r="AK74" s="304"/>
      <c r="AL74" s="113"/>
      <c r="AM74" s="114"/>
      <c r="AN74" s="178"/>
      <c r="AO74" s="179"/>
      <c r="AP74" s="179"/>
      <c r="AQ74" s="179"/>
      <c r="AR74" s="179"/>
      <c r="AS74" s="89"/>
      <c r="AV74" s="23" t="str">
        <f>IF(OR(O74="",Q74=""),"", IF(O74&lt;20,DATE(O74+118,Q74,IF(S74="",1,S74)),DATE(O74+88,Q74,IF(S74="",1,S74))))</f>
        <v/>
      </c>
      <c r="AW74" s="24" t="e">
        <f>IF(AV74&lt;=#REF!,"昔",IF(AV74&lt;=#REF!,"上",IF(AV74&lt;=#REF!,"中","下")))</f>
        <v>#REF!</v>
      </c>
      <c r="AX74" s="9" t="e">
        <f>IF(AV74&lt;=#REF!,5,IF(AV74&lt;=#REF!,7,IF(AV74&lt;=#REF!,9,11)))</f>
        <v>#REF!</v>
      </c>
      <c r="AY74" s="77"/>
      <c r="AZ74" s="78"/>
      <c r="BA74" s="79">
        <f t="shared" ref="BA74" si="28">AN74</f>
        <v>0</v>
      </c>
      <c r="BB74" s="78"/>
      <c r="BC74" s="78"/>
      <c r="BO74" s="1" t="e">
        <f>IF(O74&lt;=VALUE(概算年度),O74+2018,O74+1988)</f>
        <v>#REF!</v>
      </c>
      <c r="BP74" s="1" t="e">
        <f>IF(BO74=2019,1)</f>
        <v>#REF!</v>
      </c>
      <c r="BQ74" s="3" t="e">
        <f>IF(BO74&lt;=2018,1)</f>
        <v>#REF!</v>
      </c>
      <c r="BR74" s="3" t="e">
        <f>IF(BO74&gt;=2020,1)</f>
        <v>#REF!</v>
      </c>
      <c r="BS74" s="3" t="e">
        <f>IF(AND(O74=31,Q74=1,O75=31),1,IF(AND(O74=31,Q74=2,O75=31),2,IF(AND(O74=31,Q74=3,O75=31),3,IF(AND(O74=31,Q74=4,O75=31),4,IF(AND(O74&gt;VALUE(概算年度),O74&lt;31,O75=31),5)))))</f>
        <v>#REF!</v>
      </c>
      <c r="BT74" s="3" t="b">
        <f>IF(OR(O74=31,O74=1),IF(AND(O75=1,OR(Q74=1,Q74=2,Q74=3,Q74=4,Q74=5)),1,IF(AND(O75=1,Q74=6),6,IF(AND(O75=1,Q74=7),7,IF(AND(O75=1,Q74=8),8,IF(AND(O75=1,Q74=9),9,IF(AND(O75=1,Q74=10),10,IF(AND(O75=1,Q74=11),11,IF(AND(O75=1,Q74=12),12)))))))),IF(O75=1,13))</f>
        <v>0</v>
      </c>
      <c r="BU74" s="3" t="e">
        <f>IF(AND(VALUE(概算年度)=記入用!O74,VALUE(概算年度)=記入用!O75),IF(記入用!Q74=1,1,IF(記入用!Q74=2,2,IF(記入用!Q74=3,3))))</f>
        <v>#REF!</v>
      </c>
      <c r="BV74" s="3" t="e">
        <f>IF(BS74=1,"平31_1",IF(BS74=2,"平31_2",IF(BS74=3,"平31_3",IF(BS74=4,"平31_4",IF(BS74=5,"平31_1",IF(BT74=1,"_5月",IF(BT74=6,"_6月",IF(BT74=7,"_7月",IF(BT74=8,"_8月",IF(BT74=9,"_9月",IF(BT74=10,"_10月",IF(BT74=11,"_11月",IF(BT74=12,"_12月",IF(BT74=13,"_5月",IF(AND(O74=O75,O75&lt;&gt;VALUE(概算年度)),IF(Q74=1,"_1月",IF(Q74=2,"_2月",IF(Q74=3,"_3月",IF(Q74=4,"_4月",IF(Q74=5,"_5月",IF(Q74=6,"_6月",IF(Q74=7,"_7月",IF(Q74=8,"_8月",IF(Q74=9,"_9月",IF(Q74=10,"_10月",IF(Q74=11,"_11月",IF(Q74=12,"_12月")))))))))))),IF(BU74=1,"対象年1_3月",IF(BU74=2,"対象年2_3月",IF(BU74=3,"対象年3月",IF(O75=VALUE(概算年度),"対象年1_3月","_1月")))))))))))))))))))</f>
        <v>#REF!</v>
      </c>
    </row>
    <row r="75" spans="2:74" ht="18" customHeight="1" x14ac:dyDescent="0.15">
      <c r="B75" s="296"/>
      <c r="C75" s="297"/>
      <c r="D75" s="297"/>
      <c r="E75" s="297"/>
      <c r="F75" s="297"/>
      <c r="G75" s="297"/>
      <c r="H75" s="297"/>
      <c r="I75" s="298"/>
      <c r="J75" s="296"/>
      <c r="K75" s="297"/>
      <c r="L75" s="297"/>
      <c r="M75" s="297"/>
      <c r="N75" s="300"/>
      <c r="O75" s="130"/>
      <c r="P75" s="11" t="s">
        <v>0</v>
      </c>
      <c r="Q75" s="128"/>
      <c r="R75" s="11" t="s">
        <v>1</v>
      </c>
      <c r="S75" s="126"/>
      <c r="T75" s="305" t="s">
        <v>19</v>
      </c>
      <c r="U75" s="305"/>
      <c r="V75" s="188"/>
      <c r="W75" s="189"/>
      <c r="X75" s="189"/>
      <c r="Y75" s="192"/>
      <c r="Z75" s="188"/>
      <c r="AA75" s="189"/>
      <c r="AB75" s="189"/>
      <c r="AC75" s="189"/>
      <c r="AD75" s="306"/>
      <c r="AE75" s="190"/>
      <c r="AF75" s="190"/>
      <c r="AG75" s="191"/>
      <c r="AH75" s="190"/>
      <c r="AI75" s="190"/>
      <c r="AJ75" s="190"/>
      <c r="AK75" s="191"/>
      <c r="AL75" s="186"/>
      <c r="AM75" s="187"/>
      <c r="AN75" s="188"/>
      <c r="AO75" s="189"/>
      <c r="AP75" s="189"/>
      <c r="AQ75" s="189"/>
      <c r="AR75" s="189"/>
      <c r="AS75" s="52"/>
      <c r="AV75" s="23"/>
      <c r="AW75" s="24"/>
      <c r="AY75" s="46">
        <f t="shared" ref="AY75" si="29">AH75</f>
        <v>0</v>
      </c>
      <c r="AZ75" s="45" t="e">
        <f>IF(AV74&lt;=#REF!,AH75,IF(AND(AV74&gt;=#REF!,AV74&lt;=#REF!),AH75*105/108,AH75))</f>
        <v>#REF!</v>
      </c>
      <c r="BA75" s="44"/>
      <c r="BB75" s="45">
        <f t="shared" ref="BB75" si="30">IF($AL75="賃金で算定",0,INT(AY75*$AL75/100))</f>
        <v>0</v>
      </c>
      <c r="BC75" s="45" t="e">
        <f>IF(AY75=AZ75,BB75,AZ75*$AL75/100)</f>
        <v>#REF!</v>
      </c>
      <c r="BL75" s="22" t="e">
        <f>IF(AY75=AZ75,0,1)</f>
        <v>#REF!</v>
      </c>
      <c r="BM75" s="22" t="e">
        <f>IF(BL75=1,AL75,"")</f>
        <v>#REF!</v>
      </c>
    </row>
    <row r="76" spans="2:74" ht="18" customHeight="1" x14ac:dyDescent="0.15">
      <c r="B76" s="293"/>
      <c r="C76" s="294"/>
      <c r="D76" s="294"/>
      <c r="E76" s="294"/>
      <c r="F76" s="294"/>
      <c r="G76" s="294"/>
      <c r="H76" s="294"/>
      <c r="I76" s="295"/>
      <c r="J76" s="293"/>
      <c r="K76" s="294"/>
      <c r="L76" s="294"/>
      <c r="M76" s="294"/>
      <c r="N76" s="299"/>
      <c r="O76" s="129"/>
      <c r="P76" s="64" t="s">
        <v>29</v>
      </c>
      <c r="Q76" s="127"/>
      <c r="R76" s="64" t="s">
        <v>1</v>
      </c>
      <c r="S76" s="125"/>
      <c r="T76" s="301" t="s">
        <v>96</v>
      </c>
      <c r="U76" s="301"/>
      <c r="V76" s="302"/>
      <c r="W76" s="303"/>
      <c r="X76" s="303"/>
      <c r="Y76" s="109"/>
      <c r="Z76" s="86"/>
      <c r="AA76" s="87"/>
      <c r="AB76" s="87"/>
      <c r="AC76" s="85"/>
      <c r="AD76" s="86"/>
      <c r="AE76" s="87"/>
      <c r="AF76" s="87"/>
      <c r="AG76" s="88"/>
      <c r="AH76" s="178"/>
      <c r="AI76" s="179"/>
      <c r="AJ76" s="179"/>
      <c r="AK76" s="304"/>
      <c r="AL76" s="113"/>
      <c r="AM76" s="114"/>
      <c r="AN76" s="178"/>
      <c r="AO76" s="179"/>
      <c r="AP76" s="179"/>
      <c r="AQ76" s="179"/>
      <c r="AR76" s="179"/>
      <c r="AS76" s="89"/>
      <c r="AV76" s="23" t="str">
        <f>IF(OR(O76="",Q76=""),"", IF(O76&lt;20,DATE(O76+118,Q76,IF(S76="",1,S76)),DATE(O76+88,Q76,IF(S76="",1,S76))))</f>
        <v/>
      </c>
      <c r="AW76" s="24" t="e">
        <f>IF(AV76&lt;=#REF!,"昔",IF(AV76&lt;=#REF!,"上",IF(AV76&lt;=#REF!,"中","下")))</f>
        <v>#REF!</v>
      </c>
      <c r="AX76" s="9" t="e">
        <f>IF(AV76&lt;=#REF!,5,IF(AV76&lt;=#REF!,7,IF(AV76&lt;=#REF!,9,11)))</f>
        <v>#REF!</v>
      </c>
      <c r="AY76" s="77"/>
      <c r="AZ76" s="78"/>
      <c r="BA76" s="79">
        <f t="shared" ref="BA76" si="31">AN76</f>
        <v>0</v>
      </c>
      <c r="BB76" s="78"/>
      <c r="BC76" s="78"/>
      <c r="BO76" s="1" t="e">
        <f>IF(O76&lt;=VALUE(概算年度),O76+2018,O76+1988)</f>
        <v>#REF!</v>
      </c>
      <c r="BP76" s="1" t="e">
        <f>IF(BO76=2019,1)</f>
        <v>#REF!</v>
      </c>
      <c r="BQ76" s="3" t="e">
        <f>IF(BO76&lt;=2018,1)</f>
        <v>#REF!</v>
      </c>
      <c r="BR76" s="3" t="e">
        <f>IF(BO76&gt;=2020,1)</f>
        <v>#REF!</v>
      </c>
      <c r="BS76" s="3" t="e">
        <f>IF(AND(O76=31,Q76=1,O77=31),1,IF(AND(O76=31,Q76=2,O77=31),2,IF(AND(O76=31,Q76=3,O77=31),3,IF(AND(O76=31,Q76=4,O77=31),4,IF(AND(O76&gt;VALUE(概算年度),O76&lt;31,O77=31),5)))))</f>
        <v>#REF!</v>
      </c>
      <c r="BT76" s="3" t="b">
        <f>IF(OR(O76=31,O76=1),IF(AND(O77=1,OR(Q76=1,Q76=2,Q76=3,Q76=4,Q76=5)),1,IF(AND(O77=1,Q76=6),6,IF(AND(O77=1,Q76=7),7,IF(AND(O77=1,Q76=8),8,IF(AND(O77=1,Q76=9),9,IF(AND(O77=1,Q76=10),10,IF(AND(O77=1,Q76=11),11,IF(AND(O77=1,Q76=12),12)))))))),IF(O77=1,13))</f>
        <v>0</v>
      </c>
      <c r="BU76" s="3" t="e">
        <f>IF(AND(VALUE(概算年度)=記入用!O76,VALUE(概算年度)=記入用!O77),IF(記入用!Q76=1,1,IF(記入用!Q76=2,2,IF(記入用!Q76=3,3))))</f>
        <v>#REF!</v>
      </c>
      <c r="BV76" s="3" t="e">
        <f>IF(BS76=1,"平31_1",IF(BS76=2,"平31_2",IF(BS76=3,"平31_3",IF(BS76=4,"平31_4",IF(BS76=5,"平31_1",IF(BT76=1,"_5月",IF(BT76=6,"_6月",IF(BT76=7,"_7月",IF(BT76=8,"_8月",IF(BT76=9,"_9月",IF(BT76=10,"_10月",IF(BT76=11,"_11月",IF(BT76=12,"_12月",IF(BT76=13,"_5月",IF(AND(O76=O77,O77&lt;&gt;VALUE(概算年度)),IF(Q76=1,"_1月",IF(Q76=2,"_2月",IF(Q76=3,"_3月",IF(Q76=4,"_4月",IF(Q76=5,"_5月",IF(Q76=6,"_6月",IF(Q76=7,"_7月",IF(Q76=8,"_8月",IF(Q76=9,"_9月",IF(Q76=10,"_10月",IF(Q76=11,"_11月",IF(Q76=12,"_12月")))))))))))),IF(BU76=1,"対象年1_3月",IF(BU76=2,"対象年2_3月",IF(BU76=3,"対象年3月",IF(O77=VALUE(概算年度),"対象年1_3月","_1月")))))))))))))))))))</f>
        <v>#REF!</v>
      </c>
    </row>
    <row r="77" spans="2:74" ht="18" customHeight="1" x14ac:dyDescent="0.15">
      <c r="B77" s="296"/>
      <c r="C77" s="297"/>
      <c r="D77" s="297"/>
      <c r="E77" s="297"/>
      <c r="F77" s="297"/>
      <c r="G77" s="297"/>
      <c r="H77" s="297"/>
      <c r="I77" s="298"/>
      <c r="J77" s="296"/>
      <c r="K77" s="297"/>
      <c r="L77" s="297"/>
      <c r="M77" s="297"/>
      <c r="N77" s="300"/>
      <c r="O77" s="130"/>
      <c r="P77" s="11" t="s">
        <v>0</v>
      </c>
      <c r="Q77" s="128"/>
      <c r="R77" s="11" t="s">
        <v>1</v>
      </c>
      <c r="S77" s="126"/>
      <c r="T77" s="305" t="s">
        <v>19</v>
      </c>
      <c r="U77" s="305"/>
      <c r="V77" s="188"/>
      <c r="W77" s="189"/>
      <c r="X77" s="189"/>
      <c r="Y77" s="192"/>
      <c r="Z77" s="188"/>
      <c r="AA77" s="189"/>
      <c r="AB77" s="189"/>
      <c r="AC77" s="189"/>
      <c r="AD77" s="306"/>
      <c r="AE77" s="190"/>
      <c r="AF77" s="190"/>
      <c r="AG77" s="191"/>
      <c r="AH77" s="188"/>
      <c r="AI77" s="189"/>
      <c r="AJ77" s="189"/>
      <c r="AK77" s="192"/>
      <c r="AL77" s="186"/>
      <c r="AM77" s="187"/>
      <c r="AN77" s="188"/>
      <c r="AO77" s="189"/>
      <c r="AP77" s="189"/>
      <c r="AQ77" s="189"/>
      <c r="AR77" s="189"/>
      <c r="AS77" s="52"/>
      <c r="AV77" s="23"/>
      <c r="AW77" s="24"/>
      <c r="AY77" s="46">
        <f t="shared" ref="AY77" si="32">AH77</f>
        <v>0</v>
      </c>
      <c r="AZ77" s="45" t="e">
        <f>IF(AV76&lt;=#REF!,AH77,IF(AND(AV76&gt;=#REF!,AV76&lt;=#REF!),AH77*105/108,AH77))</f>
        <v>#REF!</v>
      </c>
      <c r="BA77" s="44"/>
      <c r="BB77" s="45">
        <f t="shared" ref="BB77" si="33">IF($AL77="賃金で算定",0,INT(AY77*$AL77/100))</f>
        <v>0</v>
      </c>
      <c r="BC77" s="45" t="e">
        <f>IF(AY77=AZ77,BB77,AZ77*$AL77/100)</f>
        <v>#REF!</v>
      </c>
      <c r="BL77" s="22" t="e">
        <f>IF(AY77=AZ77,0,1)</f>
        <v>#REF!</v>
      </c>
      <c r="BM77" s="22" t="e">
        <f>IF(BL77=1,AL77,"")</f>
        <v>#REF!</v>
      </c>
    </row>
    <row r="78" spans="2:74" ht="18" customHeight="1" x14ac:dyDescent="0.15">
      <c r="B78" s="221" t="s">
        <v>73</v>
      </c>
      <c r="C78" s="311"/>
      <c r="D78" s="311"/>
      <c r="E78" s="312"/>
      <c r="F78" s="369"/>
      <c r="G78" s="320"/>
      <c r="H78" s="320"/>
      <c r="I78" s="320"/>
      <c r="J78" s="320"/>
      <c r="K78" s="320"/>
      <c r="L78" s="320"/>
      <c r="M78" s="320"/>
      <c r="N78" s="321"/>
      <c r="O78" s="221" t="s">
        <v>74</v>
      </c>
      <c r="P78" s="311"/>
      <c r="Q78" s="311"/>
      <c r="R78" s="311"/>
      <c r="S78" s="311"/>
      <c r="T78" s="311"/>
      <c r="U78" s="312"/>
      <c r="V78" s="178"/>
      <c r="W78" s="179"/>
      <c r="X78" s="179"/>
      <c r="Y78" s="304"/>
      <c r="Z78" s="115"/>
      <c r="AA78" s="116"/>
      <c r="AB78" s="116"/>
      <c r="AC78" s="117"/>
      <c r="AD78" s="115"/>
      <c r="AE78" s="116"/>
      <c r="AF78" s="116"/>
      <c r="AG78" s="117"/>
      <c r="AH78" s="178"/>
      <c r="AI78" s="179"/>
      <c r="AJ78" s="179"/>
      <c r="AK78" s="304"/>
      <c r="AL78" s="115"/>
      <c r="AM78" s="118"/>
      <c r="AN78" s="178"/>
      <c r="AO78" s="179"/>
      <c r="AP78" s="179"/>
      <c r="AQ78" s="179"/>
      <c r="AR78" s="179"/>
      <c r="AS78" s="119"/>
      <c r="AW78" s="24"/>
      <c r="AY78" s="77"/>
      <c r="AZ78" s="94"/>
      <c r="BA78" s="95">
        <f>BA60+BA62+BA64+BA66+BA68+BA70+BA72+BA74+BA76</f>
        <v>0</v>
      </c>
      <c r="BB78" s="79">
        <f>BB61+BB63+BB65+BB67+BB69+BB71+BB73+BB75+BB77</f>
        <v>0</v>
      </c>
      <c r="BC78" s="79">
        <f>SUMIF(BL61:BL77,0,BC61:BC77)+ROUNDDOWN(ROUNDDOWN(BL78*105/108,0)*BM78/100,0)</f>
        <v>0</v>
      </c>
      <c r="BL78" s="22">
        <f>SUMIF(BL61:BL77,1,AH61:AK77)</f>
        <v>0</v>
      </c>
      <c r="BM78" s="22">
        <f>IF(COUNT(BM61:BM77)=0,0,SUM(BM61:BM77)/COUNT(BM61:BM77))</f>
        <v>0</v>
      </c>
      <c r="BV78" s="3"/>
    </row>
    <row r="79" spans="2:74" ht="18" customHeight="1" x14ac:dyDescent="0.15">
      <c r="B79" s="313"/>
      <c r="C79" s="314"/>
      <c r="D79" s="314"/>
      <c r="E79" s="315"/>
      <c r="F79" s="370"/>
      <c r="G79" s="323"/>
      <c r="H79" s="323"/>
      <c r="I79" s="323"/>
      <c r="J79" s="323"/>
      <c r="K79" s="323"/>
      <c r="L79" s="323"/>
      <c r="M79" s="323"/>
      <c r="N79" s="324"/>
      <c r="O79" s="313"/>
      <c r="P79" s="314"/>
      <c r="Q79" s="314"/>
      <c r="R79" s="314"/>
      <c r="S79" s="314"/>
      <c r="T79" s="314"/>
      <c r="U79" s="315"/>
      <c r="V79" s="306"/>
      <c r="W79" s="190"/>
      <c r="X79" s="190"/>
      <c r="Y79" s="191"/>
      <c r="Z79" s="306"/>
      <c r="AA79" s="190"/>
      <c r="AB79" s="190"/>
      <c r="AC79" s="190"/>
      <c r="AD79" s="306"/>
      <c r="AE79" s="190"/>
      <c r="AF79" s="190"/>
      <c r="AG79" s="190"/>
      <c r="AH79" s="306"/>
      <c r="AI79" s="190"/>
      <c r="AJ79" s="190"/>
      <c r="AK79" s="190"/>
      <c r="AL79" s="120"/>
      <c r="AM79" s="121"/>
      <c r="AN79" s="306"/>
      <c r="AO79" s="190"/>
      <c r="AP79" s="190"/>
      <c r="AQ79" s="190"/>
      <c r="AR79" s="190"/>
      <c r="AS79" s="121"/>
      <c r="AW79" s="24"/>
      <c r="AY79" s="96">
        <f>AY61+AY63+AY65+AY67+AY69+AY71+AY73+AY75+AY77</f>
        <v>0</v>
      </c>
      <c r="AZ79" s="97"/>
      <c r="BA79" s="97"/>
      <c r="BB79" s="98">
        <f>BB78</f>
        <v>0</v>
      </c>
      <c r="BC79" s="99"/>
    </row>
    <row r="80" spans="2:74" ht="18" customHeight="1" x14ac:dyDescent="0.15">
      <c r="B80" s="316"/>
      <c r="C80" s="317"/>
      <c r="D80" s="317"/>
      <c r="E80" s="318"/>
      <c r="F80" s="371"/>
      <c r="G80" s="325"/>
      <c r="H80" s="325"/>
      <c r="I80" s="325"/>
      <c r="J80" s="325"/>
      <c r="K80" s="325"/>
      <c r="L80" s="325"/>
      <c r="M80" s="325"/>
      <c r="N80" s="326"/>
      <c r="O80" s="316"/>
      <c r="P80" s="317"/>
      <c r="Q80" s="317"/>
      <c r="R80" s="317"/>
      <c r="S80" s="317"/>
      <c r="T80" s="317"/>
      <c r="U80" s="318"/>
      <c r="V80" s="188"/>
      <c r="W80" s="189"/>
      <c r="X80" s="189"/>
      <c r="Y80" s="192"/>
      <c r="Z80" s="188"/>
      <c r="AA80" s="189"/>
      <c r="AB80" s="189"/>
      <c r="AC80" s="189"/>
      <c r="AD80" s="188"/>
      <c r="AE80" s="189"/>
      <c r="AF80" s="189"/>
      <c r="AG80" s="189"/>
      <c r="AH80" s="188"/>
      <c r="AI80" s="189"/>
      <c r="AJ80" s="189"/>
      <c r="AK80" s="192"/>
      <c r="AL80" s="123"/>
      <c r="AM80" s="124"/>
      <c r="AN80" s="188"/>
      <c r="AO80" s="189"/>
      <c r="AP80" s="189"/>
      <c r="AQ80" s="189"/>
      <c r="AR80" s="189"/>
      <c r="AS80" s="124"/>
      <c r="AU80" s="33"/>
      <c r="AW80" s="24"/>
      <c r="AY80" s="48"/>
      <c r="AZ80" s="49" t="e">
        <f>IF(AZ61+AZ63+AZ65+AZ67+AZ69+AZ71+AZ73+AZ75+AZ77=AY79,0,ROUNDDOWN(AZ61+AZ63+AZ65+AZ67+AZ69+AZ71+AZ73+AZ75+AZ77,0))</f>
        <v>#REF!</v>
      </c>
      <c r="BA80" s="47"/>
      <c r="BB80" s="47"/>
      <c r="BC80" s="49">
        <f>IF(BC78=BB79,0,BC78)</f>
        <v>0</v>
      </c>
    </row>
    <row r="81" spans="30:49" ht="18" customHeight="1" x14ac:dyDescent="0.15">
      <c r="AD81" s="1" t="str">
        <f>IF(AND($F78="",$V78+$V79&gt;0),"事業の種類を選択してください。","")</f>
        <v/>
      </c>
      <c r="AN81" s="180">
        <f>IF(AN78=0,0,AN78+IF(AN80=0,AN79,AN80))</f>
        <v>0</v>
      </c>
      <c r="AO81" s="180"/>
      <c r="AP81" s="180"/>
      <c r="AQ81" s="180"/>
      <c r="AR81" s="180"/>
      <c r="AW81" s="24"/>
    </row>
  </sheetData>
  <sheetProtection selectLockedCells="1"/>
  <dataConsolidate/>
  <mergeCells count="317">
    <mergeCell ref="AH80:AK80"/>
    <mergeCell ref="AN80:AR80"/>
    <mergeCell ref="B78:E80"/>
    <mergeCell ref="F78:N80"/>
    <mergeCell ref="O78:U80"/>
    <mergeCell ref="V78:Y78"/>
    <mergeCell ref="AH78:AK78"/>
    <mergeCell ref="AN78:AR78"/>
    <mergeCell ref="V79:Y79"/>
    <mergeCell ref="Z79:AC79"/>
    <mergeCell ref="AD79:AG79"/>
    <mergeCell ref="AH79:AK79"/>
    <mergeCell ref="AN79:AR79"/>
    <mergeCell ref="V80:Y80"/>
    <mergeCell ref="Z80:AC80"/>
    <mergeCell ref="AD80:AG80"/>
    <mergeCell ref="B76:I77"/>
    <mergeCell ref="J76:N77"/>
    <mergeCell ref="T76:U76"/>
    <mergeCell ref="V76:X76"/>
    <mergeCell ref="AH76:AK76"/>
    <mergeCell ref="AN76:AR76"/>
    <mergeCell ref="T77:U77"/>
    <mergeCell ref="V77:Y77"/>
    <mergeCell ref="Z77:AC77"/>
    <mergeCell ref="AD77:AG77"/>
    <mergeCell ref="AH75:AK75"/>
    <mergeCell ref="AL75:AM75"/>
    <mergeCell ref="AN75:AR75"/>
    <mergeCell ref="AH73:AK73"/>
    <mergeCell ref="AL73:AM73"/>
    <mergeCell ref="AN73:AR73"/>
    <mergeCell ref="AH77:AK77"/>
    <mergeCell ref="AL77:AM77"/>
    <mergeCell ref="AN77:AR77"/>
    <mergeCell ref="AN71:AR71"/>
    <mergeCell ref="AH69:AK69"/>
    <mergeCell ref="AL69:AM69"/>
    <mergeCell ref="AN69:AR69"/>
    <mergeCell ref="B74:I75"/>
    <mergeCell ref="J74:N75"/>
    <mergeCell ref="T74:U74"/>
    <mergeCell ref="V74:X74"/>
    <mergeCell ref="AH74:AK74"/>
    <mergeCell ref="AN74:AR74"/>
    <mergeCell ref="T75:U75"/>
    <mergeCell ref="B72:I73"/>
    <mergeCell ref="J72:N73"/>
    <mergeCell ref="T72:U72"/>
    <mergeCell ref="V72:X72"/>
    <mergeCell ref="AH72:AK72"/>
    <mergeCell ref="AN72:AR72"/>
    <mergeCell ref="T73:U73"/>
    <mergeCell ref="V73:Y73"/>
    <mergeCell ref="Z73:AC73"/>
    <mergeCell ref="AD73:AG73"/>
    <mergeCell ref="V75:Y75"/>
    <mergeCell ref="Z75:AC75"/>
    <mergeCell ref="AD75:AG75"/>
    <mergeCell ref="AL65:AM65"/>
    <mergeCell ref="AN65:AR65"/>
    <mergeCell ref="B70:I71"/>
    <mergeCell ref="J70:N71"/>
    <mergeCell ref="T70:U70"/>
    <mergeCell ref="V70:X70"/>
    <mergeCell ref="AH70:AK70"/>
    <mergeCell ref="AN70:AR70"/>
    <mergeCell ref="T71:U71"/>
    <mergeCell ref="B68:I69"/>
    <mergeCell ref="J68:N69"/>
    <mergeCell ref="T68:U68"/>
    <mergeCell ref="V68:X68"/>
    <mergeCell ref="AH68:AK68"/>
    <mergeCell ref="AN68:AR68"/>
    <mergeCell ref="T69:U69"/>
    <mergeCell ref="V69:Y69"/>
    <mergeCell ref="Z69:AC69"/>
    <mergeCell ref="AD69:AG69"/>
    <mergeCell ref="V71:Y71"/>
    <mergeCell ref="Z71:AC71"/>
    <mergeCell ref="AD71:AG71"/>
    <mergeCell ref="AH71:AK71"/>
    <mergeCell ref="AL71:AM71"/>
    <mergeCell ref="B66:I67"/>
    <mergeCell ref="J66:N67"/>
    <mergeCell ref="T66:U66"/>
    <mergeCell ref="V66:X66"/>
    <mergeCell ref="AH66:AK66"/>
    <mergeCell ref="AN66:AR66"/>
    <mergeCell ref="T67:U67"/>
    <mergeCell ref="B64:I65"/>
    <mergeCell ref="J64:N65"/>
    <mergeCell ref="T64:U64"/>
    <mergeCell ref="V64:X64"/>
    <mergeCell ref="AH64:AK64"/>
    <mergeCell ref="AN64:AR64"/>
    <mergeCell ref="T65:U65"/>
    <mergeCell ref="V65:Y65"/>
    <mergeCell ref="Z65:AC65"/>
    <mergeCell ref="AD65:AG65"/>
    <mergeCell ref="V67:Y67"/>
    <mergeCell ref="Z67:AC67"/>
    <mergeCell ref="AD67:AG67"/>
    <mergeCell ref="AH67:AK67"/>
    <mergeCell ref="AL67:AM67"/>
    <mergeCell ref="AN67:AR67"/>
    <mergeCell ref="AH65:AK65"/>
    <mergeCell ref="B62:I63"/>
    <mergeCell ref="J62:N63"/>
    <mergeCell ref="T62:U62"/>
    <mergeCell ref="V62:X62"/>
    <mergeCell ref="AH62:AK62"/>
    <mergeCell ref="B57:I59"/>
    <mergeCell ref="J57:N59"/>
    <mergeCell ref="O57:U59"/>
    <mergeCell ref="AP53:AQ55"/>
    <mergeCell ref="Y57:AH57"/>
    <mergeCell ref="AL57:AM57"/>
    <mergeCell ref="AN57:AS57"/>
    <mergeCell ref="B53:I56"/>
    <mergeCell ref="T63:U63"/>
    <mergeCell ref="V63:Y63"/>
    <mergeCell ref="Z63:AC63"/>
    <mergeCell ref="AD63:AG63"/>
    <mergeCell ref="AH63:AK63"/>
    <mergeCell ref="AL63:AM63"/>
    <mergeCell ref="AN63:AR63"/>
    <mergeCell ref="Z61:AC61"/>
    <mergeCell ref="AD61:AG61"/>
    <mergeCell ref="AH61:AK61"/>
    <mergeCell ref="AL61:AM61"/>
    <mergeCell ref="J54:J56"/>
    <mergeCell ref="K54:K56"/>
    <mergeCell ref="L54:L56"/>
    <mergeCell ref="M54:M56"/>
    <mergeCell ref="N54:N56"/>
    <mergeCell ref="O54:O56"/>
    <mergeCell ref="P54:P56"/>
    <mergeCell ref="Q54:Q56"/>
    <mergeCell ref="J53:K53"/>
    <mergeCell ref="M53:N53"/>
    <mergeCell ref="O53:T53"/>
    <mergeCell ref="R54:R56"/>
    <mergeCell ref="S54:S56"/>
    <mergeCell ref="B60:I61"/>
    <mergeCell ref="J60:N61"/>
    <mergeCell ref="T60:U60"/>
    <mergeCell ref="V60:X60"/>
    <mergeCell ref="AH60:AK60"/>
    <mergeCell ref="AN60:AR60"/>
    <mergeCell ref="T61:U61"/>
    <mergeCell ref="V61:Y61"/>
    <mergeCell ref="V58:Y59"/>
    <mergeCell ref="Z58:AC59"/>
    <mergeCell ref="AD58:AG59"/>
    <mergeCell ref="AH58:AK59"/>
    <mergeCell ref="AL58:AM59"/>
    <mergeCell ref="AN58:AS58"/>
    <mergeCell ref="AN61:AR61"/>
    <mergeCell ref="AP38:AS39"/>
    <mergeCell ref="T54:T56"/>
    <mergeCell ref="U54:U56"/>
    <mergeCell ref="V54:V56"/>
    <mergeCell ref="W54:W56"/>
    <mergeCell ref="AC38:AH39"/>
    <mergeCell ref="AI38:AO39"/>
    <mergeCell ref="BB58:BC58"/>
    <mergeCell ref="AN59:AS59"/>
    <mergeCell ref="AR53:AS55"/>
    <mergeCell ref="U53:W53"/>
    <mergeCell ref="AL53:AM55"/>
    <mergeCell ref="AN53:AO55"/>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B26:E28"/>
    <mergeCell ref="F26:N28"/>
    <mergeCell ref="O26:U28"/>
    <mergeCell ref="V26:Y26"/>
    <mergeCell ref="AH26:AK26"/>
    <mergeCell ref="AN26:AR26"/>
    <mergeCell ref="V27:Y27"/>
    <mergeCell ref="B24:I25"/>
    <mergeCell ref="J24:N25"/>
    <mergeCell ref="T24:U24"/>
    <mergeCell ref="V24:X24"/>
    <mergeCell ref="AH24:AK24"/>
    <mergeCell ref="AN24:AR24"/>
    <mergeCell ref="T25:U25"/>
    <mergeCell ref="V25:Y25"/>
    <mergeCell ref="Z25:AC25"/>
    <mergeCell ref="AD25:AG25"/>
    <mergeCell ref="Z27:AC27"/>
    <mergeCell ref="AD27:AG27"/>
    <mergeCell ref="AH27:AK27"/>
    <mergeCell ref="AN27:AR27"/>
    <mergeCell ref="V28:Y28"/>
    <mergeCell ref="Z28:AC28"/>
    <mergeCell ref="AD28:AG28"/>
    <mergeCell ref="B22:I23"/>
    <mergeCell ref="J22:N23"/>
    <mergeCell ref="T22:U22"/>
    <mergeCell ref="V22:X22"/>
    <mergeCell ref="AH22:AK22"/>
    <mergeCell ref="AN22:AR22"/>
    <mergeCell ref="T23:U23"/>
    <mergeCell ref="B20:I21"/>
    <mergeCell ref="J20:N21"/>
    <mergeCell ref="T20:U20"/>
    <mergeCell ref="V20:X20"/>
    <mergeCell ref="AH20:AK20"/>
    <mergeCell ref="AN20:AR20"/>
    <mergeCell ref="T21:U21"/>
    <mergeCell ref="V21:Y21"/>
    <mergeCell ref="Z21:AC21"/>
    <mergeCell ref="AD21:AG21"/>
    <mergeCell ref="V23:Y23"/>
    <mergeCell ref="Z23:AC23"/>
    <mergeCell ref="AD23:AG23"/>
    <mergeCell ref="AH23:AK23"/>
    <mergeCell ref="AL23:AM23"/>
    <mergeCell ref="AN23:AR23"/>
    <mergeCell ref="AH21:AK21"/>
    <mergeCell ref="L10:L12"/>
    <mergeCell ref="M10:M12"/>
    <mergeCell ref="N10:N12"/>
    <mergeCell ref="O10:O12"/>
    <mergeCell ref="P10:P12"/>
    <mergeCell ref="V19:Y19"/>
    <mergeCell ref="Z19:AC19"/>
    <mergeCell ref="R10:R12"/>
    <mergeCell ref="S10:S12"/>
    <mergeCell ref="T10:T12"/>
    <mergeCell ref="U10:U12"/>
    <mergeCell ref="V10:V12"/>
    <mergeCell ref="B18:I19"/>
    <mergeCell ref="J18:N19"/>
    <mergeCell ref="T18:U18"/>
    <mergeCell ref="V18:X18"/>
    <mergeCell ref="AH18:AK18"/>
    <mergeCell ref="AN18:AR18"/>
    <mergeCell ref="T19:U19"/>
    <mergeCell ref="B16:I17"/>
    <mergeCell ref="J16:N17"/>
    <mergeCell ref="T16:U16"/>
    <mergeCell ref="V16:X16"/>
    <mergeCell ref="AH16:AK16"/>
    <mergeCell ref="AN16:AR16"/>
    <mergeCell ref="T17:U17"/>
    <mergeCell ref="V17:Y17"/>
    <mergeCell ref="Z17:AC17"/>
    <mergeCell ref="AD17:AG17"/>
    <mergeCell ref="AD19:AG19"/>
    <mergeCell ref="AH19:AK19"/>
    <mergeCell ref="AL19:AM19"/>
    <mergeCell ref="AN19:AR19"/>
    <mergeCell ref="AH17:AK17"/>
    <mergeCell ref="AL17:AM17"/>
    <mergeCell ref="AN17:AR17"/>
    <mergeCell ref="B9:I12"/>
    <mergeCell ref="J9:K9"/>
    <mergeCell ref="M9:N9"/>
    <mergeCell ref="O9:T9"/>
    <mergeCell ref="U9:W9"/>
    <mergeCell ref="AL9:AM11"/>
    <mergeCell ref="BD13:BE14"/>
    <mergeCell ref="V14:Y15"/>
    <mergeCell ref="Z14:AC15"/>
    <mergeCell ref="AD14:AG15"/>
    <mergeCell ref="AH14:AK15"/>
    <mergeCell ref="AL14:AM15"/>
    <mergeCell ref="AN14:AS14"/>
    <mergeCell ref="BB14:BC14"/>
    <mergeCell ref="AN15:AS15"/>
    <mergeCell ref="W10:W12"/>
    <mergeCell ref="B13:I15"/>
    <mergeCell ref="J13:N15"/>
    <mergeCell ref="O13:U15"/>
    <mergeCell ref="Y13:AH13"/>
    <mergeCell ref="AN13:AS13"/>
    <mergeCell ref="Q10:Q12"/>
    <mergeCell ref="J10:J12"/>
    <mergeCell ref="K10:K12"/>
    <mergeCell ref="AN9:AO11"/>
    <mergeCell ref="AP9:AQ11"/>
    <mergeCell ref="AR9:AS11"/>
    <mergeCell ref="AM5:AP6"/>
    <mergeCell ref="AM49:AP50"/>
    <mergeCell ref="AN62:AR62"/>
    <mergeCell ref="AN81:AR81"/>
    <mergeCell ref="BF2:BJ2"/>
    <mergeCell ref="N5:AE6"/>
    <mergeCell ref="AL21:AM21"/>
    <mergeCell ref="AN21:AR21"/>
    <mergeCell ref="AH25:AK25"/>
    <mergeCell ref="AL25:AM25"/>
    <mergeCell ref="AN25:AR25"/>
    <mergeCell ref="AH28:AK28"/>
    <mergeCell ref="AN28:AR28"/>
    <mergeCell ref="AA32:AB32"/>
    <mergeCell ref="AC32:AS32"/>
    <mergeCell ref="X33:Z33"/>
    <mergeCell ref="AC33:AN33"/>
    <mergeCell ref="AA36:AB39"/>
    <mergeCell ref="AC36:AH37"/>
    <mergeCell ref="AJ36:AN37"/>
    <mergeCell ref="AP36:AS37"/>
  </mergeCells>
  <phoneticPr fontId="2"/>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1" manualBreakCount="1">
    <brk id="41" max="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78DD1-A91D-47D8-9229-37AD622E22B4}">
  <dimension ref="A1:BY40"/>
  <sheetViews>
    <sheetView showGridLines="0" showZeros="0" tabSelected="1" topLeftCell="A16" zoomScaleNormal="100" zoomScaleSheetLayoutView="80" workbookViewId="0">
      <selection activeCell="P32" sqref="P32"/>
    </sheetView>
  </sheetViews>
  <sheetFormatPr defaultColWidth="0" defaultRowHeight="0" customHeight="1" zeroHeight="1" x14ac:dyDescent="0.15"/>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47" width="1.25" style="1" customWidth="1"/>
    <col min="48" max="49" width="3.625" style="1" hidden="1" customWidth="1"/>
    <col min="50" max="55" width="3.625" style="9" hidden="1" customWidth="1"/>
    <col min="56" max="57" width="3.625" style="22" hidden="1" customWidth="1"/>
    <col min="58" max="65" width="3.625" style="1" hidden="1" customWidth="1"/>
    <col min="66" max="66" width="8.25" style="1" hidden="1" customWidth="1"/>
    <col min="67" max="67" width="18.375" style="1" hidden="1" customWidth="1"/>
    <col min="68" max="70" width="9.875" style="1" hidden="1" customWidth="1"/>
    <col min="71" max="74" width="3.625" style="1" hidden="1" customWidth="1"/>
    <col min="75" max="75" width="6.5" style="1" hidden="1" customWidth="1"/>
    <col min="76" max="16384" width="3.625" style="1" hidden="1"/>
  </cols>
  <sheetData>
    <row r="1" spans="1:77" ht="6" customHeight="1" thickBot="1" x14ac:dyDescent="0.2"/>
    <row r="2" spans="1:77" ht="24" customHeight="1" x14ac:dyDescent="0.15">
      <c r="X2" s="3"/>
      <c r="Y2" s="3"/>
      <c r="BF2" s="181" t="s">
        <v>43</v>
      </c>
      <c r="BG2" s="182"/>
      <c r="BH2" s="182"/>
      <c r="BI2" s="182"/>
      <c r="BJ2" s="183"/>
    </row>
    <row r="3" spans="1:77" ht="9" customHeight="1" x14ac:dyDescent="0.15">
      <c r="U3" s="4"/>
      <c r="V3" s="4"/>
      <c r="W3" s="4"/>
      <c r="X3" s="4"/>
      <c r="Y3" s="4"/>
      <c r="Z3" s="5"/>
      <c r="AA3" s="5"/>
      <c r="AB3" s="11"/>
      <c r="AC3" s="11"/>
      <c r="AD3" s="11"/>
      <c r="AE3" s="11"/>
      <c r="AF3" s="11"/>
      <c r="AG3" s="11"/>
      <c r="AH3" s="11"/>
      <c r="AI3" s="11"/>
      <c r="AJ3" s="11"/>
      <c r="AK3" s="11"/>
      <c r="AL3" s="11"/>
      <c r="AM3" s="11"/>
      <c r="AN3" s="11"/>
      <c r="AO3" s="11"/>
      <c r="AP3" s="11"/>
      <c r="AQ3" s="11"/>
      <c r="AR3" s="11"/>
      <c r="AS3" s="11"/>
      <c r="BF3" s="66"/>
      <c r="BG3" s="22"/>
      <c r="BH3" s="22"/>
      <c r="BI3" s="22"/>
      <c r="BJ3" s="35"/>
    </row>
    <row r="4" spans="1:77" ht="17.25" customHeight="1" x14ac:dyDescent="0.2">
      <c r="B4" s="2" t="s">
        <v>9</v>
      </c>
      <c r="U4" s="6" t="s">
        <v>71</v>
      </c>
      <c r="V4" s="4"/>
      <c r="W4" s="4"/>
      <c r="X4" s="4"/>
      <c r="Y4" s="4"/>
      <c r="BF4" s="66"/>
      <c r="BG4" s="22" t="s">
        <v>44</v>
      </c>
      <c r="BH4" s="22"/>
      <c r="BI4" s="22"/>
      <c r="BJ4" s="35"/>
    </row>
    <row r="5" spans="1:77" ht="13.15" customHeight="1" x14ac:dyDescent="0.15">
      <c r="M5" s="7"/>
      <c r="N5" s="184" t="s">
        <v>33</v>
      </c>
      <c r="O5" s="184"/>
      <c r="P5" s="184"/>
      <c r="Q5" s="184"/>
      <c r="R5" s="184"/>
      <c r="S5" s="184"/>
      <c r="T5" s="184"/>
      <c r="U5" s="184"/>
      <c r="V5" s="184"/>
      <c r="W5" s="184"/>
      <c r="X5" s="184"/>
      <c r="Y5" s="184"/>
      <c r="Z5" s="184"/>
      <c r="AA5" s="184"/>
      <c r="AB5" s="184"/>
      <c r="AC5" s="184"/>
      <c r="AD5" s="184"/>
      <c r="AE5" s="184"/>
      <c r="AF5" s="7"/>
      <c r="AL5" s="67"/>
      <c r="AM5" s="172" t="s">
        <v>101</v>
      </c>
      <c r="AN5" s="173"/>
      <c r="AO5" s="173"/>
      <c r="AP5" s="174"/>
      <c r="BF5" s="66"/>
      <c r="BG5" s="22" t="s">
        <v>45</v>
      </c>
      <c r="BH5" s="22"/>
      <c r="BI5" s="22"/>
      <c r="BJ5" s="35"/>
    </row>
    <row r="6" spans="1:77" ht="13.15" customHeight="1" x14ac:dyDescent="0.15">
      <c r="M6" s="8"/>
      <c r="N6" s="185"/>
      <c r="O6" s="185"/>
      <c r="P6" s="185"/>
      <c r="Q6" s="185"/>
      <c r="R6" s="185"/>
      <c r="S6" s="185"/>
      <c r="T6" s="185"/>
      <c r="U6" s="185"/>
      <c r="V6" s="185"/>
      <c r="W6" s="185"/>
      <c r="X6" s="185"/>
      <c r="Y6" s="185"/>
      <c r="Z6" s="185"/>
      <c r="AA6" s="185"/>
      <c r="AB6" s="185"/>
      <c r="AC6" s="185"/>
      <c r="AD6" s="185"/>
      <c r="AE6" s="185"/>
      <c r="AF6" s="8"/>
      <c r="AL6" s="67"/>
      <c r="AM6" s="175"/>
      <c r="AN6" s="176"/>
      <c r="AO6" s="176"/>
      <c r="AP6" s="177"/>
      <c r="BF6" s="66"/>
      <c r="BG6" s="22" t="s">
        <v>63</v>
      </c>
      <c r="BH6" s="22"/>
      <c r="BI6" s="22"/>
      <c r="BJ6" s="35"/>
    </row>
    <row r="7" spans="1:77" ht="12.75" customHeight="1" x14ac:dyDescent="0.15">
      <c r="AL7" s="57"/>
      <c r="AM7" s="57"/>
      <c r="BF7" s="66"/>
      <c r="BG7" s="22" t="s">
        <v>46</v>
      </c>
      <c r="BH7" s="22"/>
      <c r="BI7" s="22"/>
      <c r="BJ7" s="35"/>
    </row>
    <row r="8" spans="1:77" ht="6" customHeight="1" x14ac:dyDescent="0.15">
      <c r="BF8" s="66"/>
      <c r="BG8" s="22" t="s">
        <v>45</v>
      </c>
      <c r="BH8" s="22"/>
      <c r="BI8" s="22"/>
      <c r="BJ8" s="35"/>
    </row>
    <row r="9" spans="1:77" ht="12" customHeight="1" x14ac:dyDescent="0.15">
      <c r="B9" s="217" t="s">
        <v>2</v>
      </c>
      <c r="C9" s="218"/>
      <c r="D9" s="218"/>
      <c r="E9" s="218"/>
      <c r="F9" s="218"/>
      <c r="G9" s="218"/>
      <c r="H9" s="218"/>
      <c r="I9" s="219"/>
      <c r="J9" s="222" t="s">
        <v>10</v>
      </c>
      <c r="K9" s="222"/>
      <c r="L9" s="58" t="s">
        <v>3</v>
      </c>
      <c r="M9" s="222" t="s">
        <v>11</v>
      </c>
      <c r="N9" s="222"/>
      <c r="O9" s="223" t="s">
        <v>12</v>
      </c>
      <c r="P9" s="222"/>
      <c r="Q9" s="222"/>
      <c r="R9" s="222"/>
      <c r="S9" s="222"/>
      <c r="T9" s="222"/>
      <c r="U9" s="222" t="s">
        <v>13</v>
      </c>
      <c r="V9" s="222"/>
      <c r="W9" s="222"/>
      <c r="AL9" s="372">
        <v>1</v>
      </c>
      <c r="AM9" s="373"/>
      <c r="AN9" s="163" t="s">
        <v>4</v>
      </c>
      <c r="AO9" s="163"/>
      <c r="AP9" s="373">
        <v>1</v>
      </c>
      <c r="AQ9" s="373"/>
      <c r="AR9" s="163" t="s">
        <v>5</v>
      </c>
      <c r="AS9" s="169"/>
      <c r="BD9" s="34"/>
      <c r="BF9" s="66"/>
      <c r="BG9" s="22" t="s">
        <v>64</v>
      </c>
      <c r="BH9" s="22"/>
      <c r="BI9" s="22"/>
      <c r="BJ9" s="35"/>
    </row>
    <row r="10" spans="1:77" ht="13.9" customHeight="1" x14ac:dyDescent="0.15">
      <c r="B10" s="218"/>
      <c r="C10" s="218"/>
      <c r="D10" s="218"/>
      <c r="E10" s="218"/>
      <c r="F10" s="218"/>
      <c r="G10" s="218"/>
      <c r="H10" s="218"/>
      <c r="I10" s="219"/>
      <c r="J10" s="377" t="s">
        <v>102</v>
      </c>
      <c r="K10" s="379" t="s">
        <v>103</v>
      </c>
      <c r="L10" s="377" t="s">
        <v>103</v>
      </c>
      <c r="M10" s="381" t="s">
        <v>104</v>
      </c>
      <c r="N10" s="383" t="s">
        <v>105</v>
      </c>
      <c r="O10" s="377" t="s">
        <v>106</v>
      </c>
      <c r="P10" s="385" t="s">
        <v>105</v>
      </c>
      <c r="Q10" s="385" t="s">
        <v>107</v>
      </c>
      <c r="R10" s="385" t="s">
        <v>102</v>
      </c>
      <c r="S10" s="385" t="s">
        <v>103</v>
      </c>
      <c r="T10" s="383" t="s">
        <v>108</v>
      </c>
      <c r="U10" s="377" t="s">
        <v>104</v>
      </c>
      <c r="V10" s="385" t="s">
        <v>107</v>
      </c>
      <c r="W10" s="387" t="s">
        <v>105</v>
      </c>
      <c r="AL10" s="374"/>
      <c r="AM10" s="375"/>
      <c r="AN10" s="164"/>
      <c r="AO10" s="164"/>
      <c r="AP10" s="375"/>
      <c r="AQ10" s="375"/>
      <c r="AR10" s="164"/>
      <c r="AS10" s="170"/>
      <c r="BF10" s="66"/>
      <c r="BG10" s="22" t="s">
        <v>47</v>
      </c>
      <c r="BH10" s="22"/>
      <c r="BI10" s="22"/>
      <c r="BJ10" s="35"/>
    </row>
    <row r="11" spans="1:77" ht="9" customHeight="1" x14ac:dyDescent="0.15">
      <c r="B11" s="218"/>
      <c r="C11" s="218"/>
      <c r="D11" s="218"/>
      <c r="E11" s="218"/>
      <c r="F11" s="218"/>
      <c r="G11" s="218"/>
      <c r="H11" s="218"/>
      <c r="I11" s="219"/>
      <c r="J11" s="378"/>
      <c r="K11" s="380"/>
      <c r="L11" s="378"/>
      <c r="M11" s="382"/>
      <c r="N11" s="384"/>
      <c r="O11" s="378"/>
      <c r="P11" s="386"/>
      <c r="Q11" s="386"/>
      <c r="R11" s="386"/>
      <c r="S11" s="386"/>
      <c r="T11" s="384"/>
      <c r="U11" s="378"/>
      <c r="V11" s="386"/>
      <c r="W11" s="388"/>
      <c r="AL11" s="376"/>
      <c r="AM11" s="331"/>
      <c r="AN11" s="165"/>
      <c r="AO11" s="165"/>
      <c r="AP11" s="331"/>
      <c r="AQ11" s="331"/>
      <c r="AR11" s="165"/>
      <c r="AS11" s="171"/>
      <c r="BF11" s="66"/>
      <c r="BG11" s="22" t="s">
        <v>45</v>
      </c>
      <c r="BH11" s="22"/>
      <c r="BI11" s="22"/>
      <c r="BJ11" s="35"/>
    </row>
    <row r="12" spans="1:77" ht="6" customHeight="1" thickBot="1" x14ac:dyDescent="0.2">
      <c r="B12" s="220"/>
      <c r="C12" s="220"/>
      <c r="D12" s="220"/>
      <c r="E12" s="220"/>
      <c r="F12" s="220"/>
      <c r="G12" s="220"/>
      <c r="H12" s="220"/>
      <c r="I12" s="221"/>
      <c r="J12" s="378"/>
      <c r="K12" s="380"/>
      <c r="L12" s="378"/>
      <c r="M12" s="382"/>
      <c r="N12" s="384"/>
      <c r="O12" s="378"/>
      <c r="P12" s="386"/>
      <c r="Q12" s="386"/>
      <c r="R12" s="386"/>
      <c r="S12" s="386"/>
      <c r="T12" s="384"/>
      <c r="U12" s="378"/>
      <c r="V12" s="386"/>
      <c r="W12" s="388"/>
      <c r="BF12" s="66"/>
      <c r="BG12" s="22" t="s">
        <v>65</v>
      </c>
      <c r="BH12" s="22"/>
      <c r="BI12" s="22"/>
      <c r="BJ12" s="35"/>
    </row>
    <row r="13" spans="1:77" s="3" customFormat="1" ht="15" customHeight="1" thickBot="1" x14ac:dyDescent="0.2">
      <c r="A13" s="1"/>
      <c r="B13" s="269" t="s">
        <v>14</v>
      </c>
      <c r="C13" s="270"/>
      <c r="D13" s="270"/>
      <c r="E13" s="270"/>
      <c r="F13" s="270"/>
      <c r="G13" s="270"/>
      <c r="H13" s="270"/>
      <c r="I13" s="271"/>
      <c r="J13" s="269" t="s">
        <v>6</v>
      </c>
      <c r="K13" s="270"/>
      <c r="L13" s="270"/>
      <c r="M13" s="270"/>
      <c r="N13" s="278"/>
      <c r="O13" s="281" t="s">
        <v>15</v>
      </c>
      <c r="P13" s="270"/>
      <c r="Q13" s="270"/>
      <c r="R13" s="270"/>
      <c r="S13" s="270"/>
      <c r="T13" s="270"/>
      <c r="U13" s="271"/>
      <c r="V13" s="59" t="s">
        <v>28</v>
      </c>
      <c r="W13" s="60"/>
      <c r="X13" s="60"/>
      <c r="Y13" s="284" t="s">
        <v>72</v>
      </c>
      <c r="Z13" s="284"/>
      <c r="AA13" s="284"/>
      <c r="AB13" s="284"/>
      <c r="AC13" s="284"/>
      <c r="AD13" s="284"/>
      <c r="AE13" s="284"/>
      <c r="AF13" s="284"/>
      <c r="AG13" s="284"/>
      <c r="AH13" s="284"/>
      <c r="AI13" s="60"/>
      <c r="AJ13" s="60"/>
      <c r="AK13" s="61"/>
      <c r="AL13" s="62" t="s">
        <v>41</v>
      </c>
      <c r="AM13" s="63"/>
      <c r="AN13" s="285" t="s">
        <v>39</v>
      </c>
      <c r="AO13" s="285"/>
      <c r="AP13" s="285"/>
      <c r="AQ13" s="285"/>
      <c r="AR13" s="285"/>
      <c r="AS13" s="286"/>
      <c r="AX13" s="9"/>
      <c r="AY13" s="9"/>
      <c r="AZ13" s="9"/>
      <c r="BA13" s="9"/>
      <c r="BB13" s="9"/>
      <c r="BC13" s="9"/>
      <c r="BD13" s="227" t="s">
        <v>38</v>
      </c>
      <c r="BE13" s="228"/>
      <c r="BF13" s="68"/>
      <c r="BG13" s="22" t="s">
        <v>48</v>
      </c>
      <c r="BH13" s="55"/>
      <c r="BI13" s="55"/>
      <c r="BJ13" s="36"/>
    </row>
    <row r="14" spans="1:77" s="3" customFormat="1" ht="13.9" customHeight="1" thickBot="1" x14ac:dyDescent="0.2">
      <c r="A14" s="1"/>
      <c r="B14" s="272"/>
      <c r="C14" s="273"/>
      <c r="D14" s="273"/>
      <c r="E14" s="273"/>
      <c r="F14" s="273"/>
      <c r="G14" s="273"/>
      <c r="H14" s="273"/>
      <c r="I14" s="274"/>
      <c r="J14" s="272"/>
      <c r="K14" s="273"/>
      <c r="L14" s="273"/>
      <c r="M14" s="273"/>
      <c r="N14" s="279"/>
      <c r="O14" s="282"/>
      <c r="P14" s="273"/>
      <c r="Q14" s="273"/>
      <c r="R14" s="273"/>
      <c r="S14" s="273"/>
      <c r="T14" s="273"/>
      <c r="U14" s="274"/>
      <c r="V14" s="231" t="s">
        <v>7</v>
      </c>
      <c r="W14" s="232"/>
      <c r="X14" s="232"/>
      <c r="Y14" s="233"/>
      <c r="Z14" s="237" t="s">
        <v>16</v>
      </c>
      <c r="AA14" s="238"/>
      <c r="AB14" s="238"/>
      <c r="AC14" s="239"/>
      <c r="AD14" s="243" t="s">
        <v>17</v>
      </c>
      <c r="AE14" s="244"/>
      <c r="AF14" s="244"/>
      <c r="AG14" s="245"/>
      <c r="AH14" s="249" t="s">
        <v>34</v>
      </c>
      <c r="AI14" s="250"/>
      <c r="AJ14" s="250"/>
      <c r="AK14" s="251"/>
      <c r="AL14" s="255" t="s">
        <v>42</v>
      </c>
      <c r="AM14" s="256"/>
      <c r="AN14" s="259" t="s">
        <v>18</v>
      </c>
      <c r="AO14" s="260"/>
      <c r="AP14" s="260"/>
      <c r="AQ14" s="260"/>
      <c r="AR14" s="261"/>
      <c r="AS14" s="262"/>
      <c r="AX14" s="9"/>
      <c r="AY14" s="69" t="s">
        <v>60</v>
      </c>
      <c r="AZ14" s="69" t="s">
        <v>60</v>
      </c>
      <c r="BA14" s="69" t="s">
        <v>58</v>
      </c>
      <c r="BB14" s="263" t="s">
        <v>59</v>
      </c>
      <c r="BC14" s="264"/>
      <c r="BD14" s="229"/>
      <c r="BE14" s="230"/>
      <c r="BF14" s="56"/>
      <c r="BG14" s="54"/>
      <c r="BH14" s="54"/>
      <c r="BI14" s="37" t="s">
        <v>49</v>
      </c>
      <c r="BJ14" s="38">
        <v>41</v>
      </c>
      <c r="BO14" s="10" t="s">
        <v>100</v>
      </c>
    </row>
    <row r="15" spans="1:77" s="3" customFormat="1" ht="13.9" customHeight="1" x14ac:dyDescent="0.15">
      <c r="A15" s="1"/>
      <c r="B15" s="275"/>
      <c r="C15" s="276"/>
      <c r="D15" s="276"/>
      <c r="E15" s="276"/>
      <c r="F15" s="276"/>
      <c r="G15" s="276"/>
      <c r="H15" s="276"/>
      <c r="I15" s="277"/>
      <c r="J15" s="275"/>
      <c r="K15" s="276"/>
      <c r="L15" s="276"/>
      <c r="M15" s="276"/>
      <c r="N15" s="280"/>
      <c r="O15" s="283"/>
      <c r="P15" s="276"/>
      <c r="Q15" s="276"/>
      <c r="R15" s="276"/>
      <c r="S15" s="276"/>
      <c r="T15" s="276"/>
      <c r="U15" s="277"/>
      <c r="V15" s="234"/>
      <c r="W15" s="235"/>
      <c r="X15" s="235"/>
      <c r="Y15" s="236"/>
      <c r="Z15" s="240"/>
      <c r="AA15" s="241"/>
      <c r="AB15" s="241"/>
      <c r="AC15" s="242"/>
      <c r="AD15" s="246"/>
      <c r="AE15" s="247"/>
      <c r="AF15" s="247"/>
      <c r="AG15" s="248"/>
      <c r="AH15" s="252"/>
      <c r="AI15" s="253"/>
      <c r="AJ15" s="253"/>
      <c r="AK15" s="254"/>
      <c r="AL15" s="257"/>
      <c r="AM15" s="258"/>
      <c r="AN15" s="265"/>
      <c r="AO15" s="265"/>
      <c r="AP15" s="265"/>
      <c r="AQ15" s="265"/>
      <c r="AR15" s="265"/>
      <c r="AS15" s="266"/>
      <c r="AX15" s="9"/>
      <c r="AY15" s="43"/>
      <c r="AZ15" s="44" t="s">
        <v>55</v>
      </c>
      <c r="BA15" s="44" t="s">
        <v>57</v>
      </c>
      <c r="BB15" s="70" t="s">
        <v>56</v>
      </c>
      <c r="BC15" s="44" t="s">
        <v>62</v>
      </c>
      <c r="BD15" s="71" t="s">
        <v>36</v>
      </c>
      <c r="BE15" s="72" t="s">
        <v>37</v>
      </c>
      <c r="BF15" s="39" t="s">
        <v>50</v>
      </c>
      <c r="BG15" s="40" t="s">
        <v>51</v>
      </c>
      <c r="BH15" s="40" t="s">
        <v>52</v>
      </c>
      <c r="BI15" s="41" t="s">
        <v>53</v>
      </c>
      <c r="BJ15" s="42" t="s">
        <v>54</v>
      </c>
      <c r="BL15" s="22" t="s">
        <v>61</v>
      </c>
      <c r="BM15" s="22" t="s">
        <v>35</v>
      </c>
      <c r="BO15" s="3" t="s">
        <v>92</v>
      </c>
      <c r="BP15" s="3" t="s">
        <v>93</v>
      </c>
      <c r="BQ15" s="3" t="s">
        <v>94</v>
      </c>
      <c r="BR15" s="3" t="s">
        <v>95</v>
      </c>
      <c r="BS15" s="3" t="s">
        <v>97</v>
      </c>
      <c r="BT15" s="3" t="s">
        <v>98</v>
      </c>
      <c r="BU15" s="3" t="s">
        <v>99</v>
      </c>
    </row>
    <row r="16" spans="1:77" ht="18" customHeight="1" thickBot="1" x14ac:dyDescent="0.2">
      <c r="B16" s="389" t="s">
        <v>109</v>
      </c>
      <c r="C16" s="390"/>
      <c r="D16" s="390"/>
      <c r="E16" s="390"/>
      <c r="F16" s="390"/>
      <c r="G16" s="390"/>
      <c r="H16" s="390"/>
      <c r="I16" s="391"/>
      <c r="J16" s="389" t="s">
        <v>110</v>
      </c>
      <c r="K16" s="390"/>
      <c r="L16" s="390"/>
      <c r="M16" s="390"/>
      <c r="N16" s="395"/>
      <c r="O16" s="131">
        <v>8</v>
      </c>
      <c r="P16" s="64" t="s">
        <v>0</v>
      </c>
      <c r="Q16" s="132">
        <v>4</v>
      </c>
      <c r="R16" s="64" t="s">
        <v>1</v>
      </c>
      <c r="S16" s="133">
        <v>5</v>
      </c>
      <c r="T16" s="301" t="s">
        <v>96</v>
      </c>
      <c r="U16" s="301"/>
      <c r="V16" s="397"/>
      <c r="W16" s="398"/>
      <c r="X16" s="398"/>
      <c r="Y16" s="134"/>
      <c r="Z16" s="135"/>
      <c r="AA16" s="136"/>
      <c r="AB16" s="136"/>
      <c r="AC16" s="134" t="s">
        <v>8</v>
      </c>
      <c r="AD16" s="135"/>
      <c r="AE16" s="136"/>
      <c r="AF16" s="136"/>
      <c r="AG16" s="137" t="s">
        <v>8</v>
      </c>
      <c r="AH16" s="399"/>
      <c r="AI16" s="400"/>
      <c r="AJ16" s="400"/>
      <c r="AK16" s="401"/>
      <c r="AL16" s="139"/>
      <c r="AM16" s="140"/>
      <c r="AN16" s="399"/>
      <c r="AO16" s="400"/>
      <c r="AP16" s="400"/>
      <c r="AQ16" s="400"/>
      <c r="AR16" s="400"/>
      <c r="AS16" s="137" t="s">
        <v>8</v>
      </c>
      <c r="AV16" s="23">
        <f>IF(OR(O16="",Q16=""),"", IF(O16&lt;20,DATE(O16+118,Q16,IF(S16="",1,S16)),DATE(O16+88,Q16,IF(S16="",1,S16))))</f>
        <v>46117</v>
      </c>
      <c r="AW16" s="24" t="e">
        <f>IF(AV16&lt;=#REF!,"昔",IF(AV16&lt;=#REF!,"上",IF(AV16&lt;=#REF!,"中","下")))</f>
        <v>#REF!</v>
      </c>
      <c r="AX16" s="9" t="e">
        <f>IF(AV16&lt;=#REF!,5,IF(AV16&lt;=#REF!,7,IF(AV16&lt;=#REF!,9,11)))</f>
        <v>#REF!</v>
      </c>
      <c r="AY16" s="77"/>
      <c r="AZ16" s="78"/>
      <c r="BA16" s="79">
        <f>AN16</f>
        <v>0</v>
      </c>
      <c r="BB16" s="78"/>
      <c r="BC16" s="78"/>
      <c r="BD16" s="80">
        <v>1</v>
      </c>
      <c r="BE16" s="81">
        <v>1</v>
      </c>
      <c r="BF16" s="71">
        <v>1</v>
      </c>
      <c r="BG16" s="82">
        <v>16</v>
      </c>
      <c r="BH16" s="82">
        <v>24</v>
      </c>
      <c r="BI16" s="83">
        <f ca="1">IF(COUNTA(INDIRECT(ADDRESS(BG16,2)):INDIRECT(ADDRESS(BH16,2)))&gt;0,COUNTA(INDIRECT(ADDRESS(BG16,2)):INDIRECT(ADDRESS(BH16,2))),"")</f>
        <v>2</v>
      </c>
      <c r="BJ16" s="84">
        <f ca="1">IF(ISERROR(LOOKUP(1,0/BI16:BI40,BF16:BF40)),LOOKUP(1,0/BF16:BF40,BF16:BF40),LOOKUP(1,0/BI16:BI40,BF16:BF40))</f>
        <v>1</v>
      </c>
      <c r="BO16" s="1" t="e">
        <f>IF(O16&lt;=VALUE(概算年度),O16+2018,O16+1988)</f>
        <v>#REF!</v>
      </c>
      <c r="BP16" s="1" t="e">
        <f>IF(BO16=2019,1)</f>
        <v>#REF!</v>
      </c>
      <c r="BQ16" s="3" t="e">
        <f>IF(BO16&lt;=2018,1)</f>
        <v>#REF!</v>
      </c>
      <c r="BR16" s="3" t="e">
        <f>IF(BO16&gt;=2020,1)</f>
        <v>#REF!</v>
      </c>
      <c r="BS16" s="3" t="e">
        <f>IF(AND(O16=31,Q16=1,O17=31),1,IF(AND(O16=31,Q16=2,O17=31),2,IF(AND(O16=31,Q16=3,O17=31),3,IF(AND(O16=31,Q16=4,O17=31),4,IF(AND(O16&gt;VALUE(概算年度),O16&lt;31,O17=31),5)))))</f>
        <v>#REF!</v>
      </c>
      <c r="BT16" s="3" t="b">
        <f>IF(OR(O16=31,O16=1),IF(AND(O17=1,OR(Q16=1,Q16=2,Q16=3,Q16=4,Q16=5)),1,IF(AND(O17=1,Q16=6),6,IF(AND(O17=1,Q16=7),7,IF(AND(O17=1,Q16=8),8,IF(AND(O17=1,Q16=9),9,IF(AND(O17=1,Q16=10),10,IF(AND(O17=1,Q16=11),11,IF(AND(O17=1,Q16=12),12)))))))),IF(O17=1,13))</f>
        <v>0</v>
      </c>
      <c r="BU16" s="3" t="e">
        <f>IF(AND(VALUE(概算年度)=記入例!O16,VALUE(概算年度)=記入例!O17),IF(記入例!Q16=1,1,IF(記入例!Q16=2,2,IF(記入例!Q16=3,3))))</f>
        <v>#REF!</v>
      </c>
      <c r="BV16" s="3" t="e">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#REF!</v>
      </c>
      <c r="BW16" s="3"/>
      <c r="BX16" s="3"/>
      <c r="BY16" s="3"/>
    </row>
    <row r="17" spans="2:74" ht="18" customHeight="1" x14ac:dyDescent="0.15">
      <c r="B17" s="392"/>
      <c r="C17" s="393"/>
      <c r="D17" s="393"/>
      <c r="E17" s="393"/>
      <c r="F17" s="393"/>
      <c r="G17" s="393"/>
      <c r="H17" s="393"/>
      <c r="I17" s="394"/>
      <c r="J17" s="392"/>
      <c r="K17" s="393"/>
      <c r="L17" s="393"/>
      <c r="M17" s="393"/>
      <c r="N17" s="396"/>
      <c r="O17" s="141"/>
      <c r="P17" s="11" t="s">
        <v>0</v>
      </c>
      <c r="Q17" s="142">
        <v>4</v>
      </c>
      <c r="R17" s="11" t="s">
        <v>1</v>
      </c>
      <c r="S17" s="143">
        <v>21</v>
      </c>
      <c r="T17" s="305" t="s">
        <v>19</v>
      </c>
      <c r="U17" s="305"/>
      <c r="V17" s="404">
        <v>15000000</v>
      </c>
      <c r="W17" s="405"/>
      <c r="X17" s="405"/>
      <c r="Y17" s="405"/>
      <c r="Z17" s="404"/>
      <c r="AA17" s="405"/>
      <c r="AB17" s="405"/>
      <c r="AC17" s="405"/>
      <c r="AD17" s="404"/>
      <c r="AE17" s="405"/>
      <c r="AF17" s="405"/>
      <c r="AG17" s="406"/>
      <c r="AH17" s="405">
        <v>15000000</v>
      </c>
      <c r="AI17" s="405"/>
      <c r="AJ17" s="405"/>
      <c r="AK17" s="406"/>
      <c r="AL17" s="407">
        <v>23</v>
      </c>
      <c r="AM17" s="408"/>
      <c r="AN17" s="402">
        <f>AH17*0.23</f>
        <v>3450000</v>
      </c>
      <c r="AO17" s="403"/>
      <c r="AP17" s="403"/>
      <c r="AQ17" s="403"/>
      <c r="AR17" s="403"/>
      <c r="AS17" s="147"/>
      <c r="AV17" s="23"/>
      <c r="AW17" s="24"/>
      <c r="AY17" s="46">
        <f>AH17</f>
        <v>15000000</v>
      </c>
      <c r="AZ17" s="45" t="e">
        <f>IF(AV16&lt;=#REF!,AH17,IF(AND(AV16&gt;=#REF!,AV16&lt;=#REF!),AH17*105/108,AH17))</f>
        <v>#REF!</v>
      </c>
      <c r="BA17" s="44"/>
      <c r="BB17" s="45">
        <f>IF($AL17="賃金で算定",0,INT(AY17*$AL17/100))</f>
        <v>3450000</v>
      </c>
      <c r="BC17" s="45" t="e">
        <f>IF(AY17=AZ17,BB17,AZ17*$AL17/100)</f>
        <v>#REF!</v>
      </c>
      <c r="BD17" s="80">
        <v>2</v>
      </c>
      <c r="BE17" s="81">
        <v>2</v>
      </c>
      <c r="BF17" s="71">
        <v>2</v>
      </c>
      <c r="BG17" s="82">
        <v>60</v>
      </c>
      <c r="BH17" s="82">
        <f>BG16+BG17</f>
        <v>76</v>
      </c>
      <c r="BI17" s="72" t="str">
        <f ca="1">IF(COUNTA(INDIRECT(ADDRESS(BG17,2)):INDIRECT(ADDRESS(BH17,2)))&gt;0,COUNTA(INDIRECT(ADDRESS(BG17,2)):INDIRECT(ADDRESS(BH17,2))),"")</f>
        <v/>
      </c>
      <c r="BJ17" s="22"/>
      <c r="BL17" s="22" t="e">
        <f>IF(AY17=AZ17,0,1)</f>
        <v>#REF!</v>
      </c>
      <c r="BM17" s="22" t="e">
        <f>IF(BL17=1,AL17,"")</f>
        <v>#REF!</v>
      </c>
    </row>
    <row r="18" spans="2:74" ht="18" customHeight="1" x14ac:dyDescent="0.15">
      <c r="B18" s="389" t="s">
        <v>111</v>
      </c>
      <c r="C18" s="390"/>
      <c r="D18" s="390"/>
      <c r="E18" s="390"/>
      <c r="F18" s="390"/>
      <c r="G18" s="390"/>
      <c r="H18" s="390"/>
      <c r="I18" s="391"/>
      <c r="J18" s="389" t="s">
        <v>112</v>
      </c>
      <c r="K18" s="390"/>
      <c r="L18" s="390"/>
      <c r="M18" s="390"/>
      <c r="N18" s="395"/>
      <c r="O18" s="131">
        <v>8</v>
      </c>
      <c r="P18" s="64" t="s">
        <v>29</v>
      </c>
      <c r="Q18" s="132">
        <v>5</v>
      </c>
      <c r="R18" s="64" t="s">
        <v>1</v>
      </c>
      <c r="S18" s="133">
        <v>2</v>
      </c>
      <c r="T18" s="301" t="s">
        <v>96</v>
      </c>
      <c r="U18" s="301"/>
      <c r="V18" s="397"/>
      <c r="W18" s="398"/>
      <c r="X18" s="398"/>
      <c r="Y18" s="148"/>
      <c r="Z18" s="149"/>
      <c r="AA18" s="150"/>
      <c r="AB18" s="150"/>
      <c r="AC18" s="148"/>
      <c r="AD18" s="149"/>
      <c r="AE18" s="150"/>
      <c r="AF18" s="150"/>
      <c r="AG18" s="151"/>
      <c r="AH18" s="399"/>
      <c r="AI18" s="400"/>
      <c r="AJ18" s="400"/>
      <c r="AK18" s="401"/>
      <c r="AL18" s="139"/>
      <c r="AM18" s="140"/>
      <c r="AN18" s="399"/>
      <c r="AO18" s="400"/>
      <c r="AP18" s="400"/>
      <c r="AQ18" s="400"/>
      <c r="AR18" s="400"/>
      <c r="AS18" s="152"/>
      <c r="AV18" s="23">
        <f>IF(OR(O18="",Q18=""),"", IF(O18&lt;20,DATE(O18+118,Q18,IF(S18="",1,S18)),DATE(O18+88,Q18,IF(S18="",1,S18))))</f>
        <v>46144</v>
      </c>
      <c r="AW18" s="24" t="e">
        <f>IF(AV18&lt;=#REF!,"昔",IF(AV18&lt;=#REF!,"上",IF(AV18&lt;=#REF!,"中","下")))</f>
        <v>#REF!</v>
      </c>
      <c r="AX18" s="9" t="e">
        <f>IF(AV18&lt;=#REF!,5,IF(AV18&lt;=#REF!,7,IF(AV18&lt;=#REF!,9,11)))</f>
        <v>#REF!</v>
      </c>
      <c r="AY18" s="77"/>
      <c r="AZ18" s="78"/>
      <c r="BA18" s="79">
        <f t="shared" ref="BA18" si="0">AN18</f>
        <v>0</v>
      </c>
      <c r="BB18" s="78"/>
      <c r="BC18" s="78"/>
      <c r="BD18" s="112">
        <v>3</v>
      </c>
      <c r="BE18" s="81">
        <v>3</v>
      </c>
      <c r="BF18" s="71">
        <v>3</v>
      </c>
      <c r="BG18" s="82">
        <f t="shared" ref="BG18:BH33" si="1">BG17+$BJ$14</f>
        <v>101</v>
      </c>
      <c r="BH18" s="82">
        <f t="shared" si="1"/>
        <v>117</v>
      </c>
      <c r="BI18" s="72" t="str">
        <f ca="1">IF(COUNTA(INDIRECT(ADDRESS(BG18,2)):INDIRECT(ADDRESS(BH18,2)))&gt;0,COUNTA(INDIRECT(ADDRESS(BG18,2)):INDIRECT(ADDRESS(BH18,2))),"")</f>
        <v/>
      </c>
      <c r="BJ18" s="22"/>
      <c r="BL18" s="22"/>
      <c r="BM18" s="22"/>
      <c r="BO18" s="1" t="e">
        <f>IF(O18&lt;=VALUE(概算年度),O18+2018,O18+1988)</f>
        <v>#REF!</v>
      </c>
      <c r="BP18" s="1" t="e">
        <f>IF(BO18=2019,1)</f>
        <v>#REF!</v>
      </c>
      <c r="BQ18" s="3" t="e">
        <f>IF(BO18&lt;=2018,1)</f>
        <v>#REF!</v>
      </c>
      <c r="BR18" s="3" t="e">
        <f>IF(BO18&gt;=2020,1)</f>
        <v>#REF!</v>
      </c>
      <c r="BS18" s="3" t="e">
        <f>IF(AND(O18=31,Q18=1,O19=31),1,IF(AND(O18=31,Q18=2,O19=31),2,IF(AND(O18=31,Q18=3,O19=31),3,IF(AND(O18=31,Q18=4,O19=31),4,IF(AND(O18&gt;VALUE(概算年度),O18&lt;31,O19=31),5)))))</f>
        <v>#REF!</v>
      </c>
      <c r="BT18" s="3" t="b">
        <f>IF(OR(O18=31,O18=1),IF(AND(O19=1,OR(Q18=1,Q18=2,Q18=3,Q18=4,Q18=5)),1,IF(AND(O19=1,Q18=6),6,IF(AND(O19=1,Q18=7),7,IF(AND(O19=1,Q18=8),8,IF(AND(O19=1,Q18=9),9,IF(AND(O19=1,Q18=10),10,IF(AND(O19=1,Q18=11),11,IF(AND(O19=1,Q18=12),12)))))))),IF(O19=1,13))</f>
        <v>0</v>
      </c>
      <c r="BU18" s="3" t="e">
        <f>IF(AND(VALUE(概算年度)=記入例!O18,VALUE(概算年度)=記入例!O19),IF(記入例!Q18=1,1,IF(記入例!Q18=2,2,IF(記入例!Q18=3,3))))</f>
        <v>#REF!</v>
      </c>
      <c r="BV18" s="3" t="e">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#REF!</v>
      </c>
    </row>
    <row r="19" spans="2:74" ht="18" customHeight="1" thickBot="1" x14ac:dyDescent="0.2">
      <c r="B19" s="392"/>
      <c r="C19" s="393"/>
      <c r="D19" s="393"/>
      <c r="E19" s="393"/>
      <c r="F19" s="393"/>
      <c r="G19" s="393"/>
      <c r="H19" s="393"/>
      <c r="I19" s="394"/>
      <c r="J19" s="392"/>
      <c r="K19" s="393"/>
      <c r="L19" s="393"/>
      <c r="M19" s="393"/>
      <c r="N19" s="396"/>
      <c r="O19" s="141"/>
      <c r="P19" s="11" t="s">
        <v>0</v>
      </c>
      <c r="Q19" s="142">
        <v>8</v>
      </c>
      <c r="R19" s="11" t="s">
        <v>1</v>
      </c>
      <c r="S19" s="143">
        <v>30</v>
      </c>
      <c r="T19" s="305" t="s">
        <v>19</v>
      </c>
      <c r="U19" s="305"/>
      <c r="V19" s="402">
        <v>35009130</v>
      </c>
      <c r="W19" s="403"/>
      <c r="X19" s="403"/>
      <c r="Y19" s="409"/>
      <c r="Z19" s="404"/>
      <c r="AA19" s="405"/>
      <c r="AB19" s="405"/>
      <c r="AC19" s="405"/>
      <c r="AD19" s="404"/>
      <c r="AE19" s="405"/>
      <c r="AF19" s="405"/>
      <c r="AG19" s="406"/>
      <c r="AH19" s="405">
        <v>35009130</v>
      </c>
      <c r="AI19" s="405"/>
      <c r="AJ19" s="405"/>
      <c r="AK19" s="406"/>
      <c r="AL19" s="407">
        <v>23</v>
      </c>
      <c r="AM19" s="408"/>
      <c r="AN19" s="402">
        <v>8052099</v>
      </c>
      <c r="AO19" s="403"/>
      <c r="AP19" s="403"/>
      <c r="AQ19" s="403"/>
      <c r="AR19" s="403"/>
      <c r="AS19" s="147"/>
      <c r="AV19" s="23"/>
      <c r="AW19" s="24"/>
      <c r="AY19" s="46">
        <f>AH19</f>
        <v>35009130</v>
      </c>
      <c r="AZ19" s="45" t="e">
        <f>IF(AV18&lt;=#REF!,AH19,IF(AND(AV18&gt;=#REF!,AV18&lt;=#REF!),AH19*105/108,AH19))</f>
        <v>#REF!</v>
      </c>
      <c r="BA19" s="44"/>
      <c r="BB19" s="45">
        <f t="shared" ref="BB19" si="2">IF($AL19="賃金で算定",0,INT(AY19*$AL19/100))</f>
        <v>8052099</v>
      </c>
      <c r="BC19" s="110" t="e">
        <f>IF(AY19=AZ19,BB19,AZ19*$AL19/100)</f>
        <v>#REF!</v>
      </c>
      <c r="BD19" s="90">
        <v>4</v>
      </c>
      <c r="BE19" s="111">
        <v>4</v>
      </c>
      <c r="BF19" s="71">
        <v>4</v>
      </c>
      <c r="BG19" s="82">
        <f t="shared" si="1"/>
        <v>142</v>
      </c>
      <c r="BH19" s="82">
        <f t="shared" si="1"/>
        <v>158</v>
      </c>
      <c r="BI19" s="72" t="str">
        <f ca="1">IF(COUNTA(INDIRECT(ADDRESS(BG19,2)):INDIRECT(ADDRESS(BH19,2)))&gt;0,COUNTA(INDIRECT(ADDRESS(BG19,2)):INDIRECT(ADDRESS(BH19,2))),"")</f>
        <v/>
      </c>
      <c r="BJ19" s="22"/>
      <c r="BL19" s="22" t="e">
        <f>IF(AY19=AZ19,0,1)</f>
        <v>#REF!</v>
      </c>
      <c r="BM19" s="22" t="e">
        <f>IF(BL19=1,AL19,"")</f>
        <v>#REF!</v>
      </c>
    </row>
    <row r="20" spans="2:74" ht="18" customHeight="1" x14ac:dyDescent="0.15">
      <c r="B20" s="389"/>
      <c r="C20" s="390"/>
      <c r="D20" s="390"/>
      <c r="E20" s="390"/>
      <c r="F20" s="390"/>
      <c r="G20" s="390"/>
      <c r="H20" s="390"/>
      <c r="I20" s="391"/>
      <c r="J20" s="389"/>
      <c r="K20" s="390"/>
      <c r="L20" s="390"/>
      <c r="M20" s="390"/>
      <c r="N20" s="395"/>
      <c r="O20" s="131"/>
      <c r="P20" s="64" t="s">
        <v>29</v>
      </c>
      <c r="Q20" s="132"/>
      <c r="R20" s="64" t="s">
        <v>1</v>
      </c>
      <c r="S20" s="133"/>
      <c r="T20" s="301" t="s">
        <v>96</v>
      </c>
      <c r="U20" s="301"/>
      <c r="V20" s="397"/>
      <c r="W20" s="398"/>
      <c r="X20" s="398"/>
      <c r="Y20" s="148"/>
      <c r="Z20" s="149"/>
      <c r="AA20" s="150"/>
      <c r="AB20" s="150"/>
      <c r="AC20" s="148"/>
      <c r="AD20" s="149"/>
      <c r="AE20" s="150"/>
      <c r="AF20" s="150"/>
      <c r="AG20" s="151"/>
      <c r="AH20" s="399"/>
      <c r="AI20" s="400"/>
      <c r="AJ20" s="400"/>
      <c r="AK20" s="401"/>
      <c r="AL20" s="139"/>
      <c r="AM20" s="140"/>
      <c r="AN20" s="399"/>
      <c r="AO20" s="400"/>
      <c r="AP20" s="400"/>
      <c r="AQ20" s="400"/>
      <c r="AR20" s="400"/>
      <c r="AS20" s="152"/>
      <c r="AV20" s="23" t="str">
        <f>IF(OR(O20="",Q20=""),"", IF(O20&lt;20,DATE(O20+118,Q20,IF(S20="",1,S20)),DATE(O20+88,Q20,IF(S20="",1,S20))))</f>
        <v/>
      </c>
      <c r="AW20" s="24" t="e">
        <f>IF(AV20&lt;=#REF!,"昔",IF(AV20&lt;=#REF!,"上",IF(AV20&lt;=#REF!,"中","下")))</f>
        <v>#REF!</v>
      </c>
      <c r="AX20" s="9" t="e">
        <f>IF(AV20&lt;=#REF!,5,IF(AV20&lt;=#REF!,7,IF(AV20&lt;=#REF!,9,11)))</f>
        <v>#REF!</v>
      </c>
      <c r="AY20" s="77"/>
      <c r="AZ20" s="78"/>
      <c r="BA20" s="79">
        <f t="shared" ref="BA20" si="3">AN20</f>
        <v>0</v>
      </c>
      <c r="BB20" s="78"/>
      <c r="BC20" s="78"/>
      <c r="BE20" s="91">
        <v>5</v>
      </c>
      <c r="BF20" s="71">
        <v>5</v>
      </c>
      <c r="BG20" s="82">
        <f t="shared" si="1"/>
        <v>183</v>
      </c>
      <c r="BH20" s="82">
        <f t="shared" si="1"/>
        <v>199</v>
      </c>
      <c r="BI20" s="72" t="str">
        <f ca="1">IF(COUNTA(INDIRECT(ADDRESS(BG20,2)):INDIRECT(ADDRESS(BH20,2)))&gt;0,COUNTA(INDIRECT(ADDRESS(BG20,2)):INDIRECT(ADDRESS(BH20,2))),"")</f>
        <v/>
      </c>
      <c r="BJ20" s="22"/>
      <c r="BO20" s="1" t="e">
        <f>IF(O20&lt;=VALUE(概算年度),O20+2018,O20+1988)</f>
        <v>#REF!</v>
      </c>
      <c r="BP20" s="1" t="e">
        <f>IF(BO20=2019,1)</f>
        <v>#REF!</v>
      </c>
      <c r="BQ20" s="3" t="e">
        <f>IF(BO20&lt;=2018,1)</f>
        <v>#REF!</v>
      </c>
      <c r="BR20" s="3" t="e">
        <f>IF(BO20&gt;=2020,1)</f>
        <v>#REF!</v>
      </c>
      <c r="BS20" s="3" t="e">
        <f>IF(AND(O20=31,Q20=1,O21=31),1,IF(AND(O20=31,Q20=2,O21=31),2,IF(AND(O20=31,Q20=3,O21=31),3,IF(AND(O20=31,Q20=4,O21=31),4,IF(AND(O20&gt;VALUE(概算年度),O20&lt;31,O21=31),5)))))</f>
        <v>#REF!</v>
      </c>
      <c r="BT20" s="3" t="b">
        <f>IF(OR(O20=31,O20=1),IF(AND(O21=1,OR(Q20=1,Q20=2,Q20=3,Q20=4,Q20=5)),1,IF(AND(O21=1,Q20=6),6,IF(AND(O21=1,Q20=7),7,IF(AND(O21=1,Q20=8),8,IF(AND(O21=1,Q20=9),9,IF(AND(O21=1,Q20=10),10,IF(AND(O21=1,Q20=11),11,IF(AND(O21=1,Q20=12),12)))))))),IF(O21=1,13))</f>
        <v>0</v>
      </c>
      <c r="BU20" s="3" t="e">
        <f>IF(AND(VALUE(概算年度)=記入例!O20,VALUE(概算年度)=記入例!O21),IF(記入例!Q20=1,1,IF(記入例!Q20=2,2,IF(記入例!Q20=3,3))))</f>
        <v>#REF!</v>
      </c>
      <c r="BV20" s="3" t="e">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#REF!</v>
      </c>
    </row>
    <row r="21" spans="2:74" ht="18" customHeight="1" x14ac:dyDescent="0.15">
      <c r="B21" s="392"/>
      <c r="C21" s="393"/>
      <c r="D21" s="393"/>
      <c r="E21" s="393"/>
      <c r="F21" s="393"/>
      <c r="G21" s="393"/>
      <c r="H21" s="393"/>
      <c r="I21" s="394"/>
      <c r="J21" s="392"/>
      <c r="K21" s="393"/>
      <c r="L21" s="393"/>
      <c r="M21" s="393"/>
      <c r="N21" s="396"/>
      <c r="O21" s="141"/>
      <c r="P21" s="11" t="s">
        <v>0</v>
      </c>
      <c r="Q21" s="142"/>
      <c r="R21" s="11" t="s">
        <v>1</v>
      </c>
      <c r="S21" s="143"/>
      <c r="T21" s="305" t="s">
        <v>19</v>
      </c>
      <c r="U21" s="305"/>
      <c r="V21" s="402"/>
      <c r="W21" s="403"/>
      <c r="X21" s="403"/>
      <c r="Y21" s="409"/>
      <c r="Z21" s="402"/>
      <c r="AA21" s="403"/>
      <c r="AB21" s="403"/>
      <c r="AC21" s="403"/>
      <c r="AD21" s="402"/>
      <c r="AE21" s="403"/>
      <c r="AF21" s="403"/>
      <c r="AG21" s="409"/>
      <c r="AH21" s="405"/>
      <c r="AI21" s="405"/>
      <c r="AJ21" s="405"/>
      <c r="AK21" s="406"/>
      <c r="AL21" s="407"/>
      <c r="AM21" s="408"/>
      <c r="AN21" s="402"/>
      <c r="AO21" s="403"/>
      <c r="AP21" s="403"/>
      <c r="AQ21" s="403"/>
      <c r="AR21" s="403"/>
      <c r="AS21" s="147"/>
      <c r="AV21" s="23"/>
      <c r="AW21" s="24"/>
      <c r="AY21" s="46">
        <f>AH21</f>
        <v>0</v>
      </c>
      <c r="AZ21" s="45" t="e">
        <f>IF(AV20&lt;=#REF!,AH21,IF(AND(AV20&gt;=#REF!,AV20&lt;=#REF!),AH21*105/108,AH21))</f>
        <v>#REF!</v>
      </c>
      <c r="BA21" s="44"/>
      <c r="BB21" s="45">
        <f t="shared" ref="BB21" si="4">IF($AL21="賃金で算定",0,INT(AY21*$AL21/100))</f>
        <v>0</v>
      </c>
      <c r="BC21" s="45" t="e">
        <f>IF(AY21=AZ21,BB21,AZ21*$AL21/100)</f>
        <v>#REF!</v>
      </c>
      <c r="BE21" s="91">
        <v>6</v>
      </c>
      <c r="BF21" s="71">
        <v>6</v>
      </c>
      <c r="BG21" s="82">
        <f t="shared" si="1"/>
        <v>224</v>
      </c>
      <c r="BH21" s="82">
        <f t="shared" si="1"/>
        <v>240</v>
      </c>
      <c r="BI21" s="72" t="str">
        <f ca="1">IF(COUNTA(INDIRECT(ADDRESS(BG21,2)):INDIRECT(ADDRESS(BH21,2)))&gt;0,COUNTA(INDIRECT(ADDRESS(BG21,2)):INDIRECT(ADDRESS(BH21,2))),"")</f>
        <v/>
      </c>
      <c r="BJ21" s="22"/>
      <c r="BL21" s="22" t="e">
        <f>IF(AY21=AZ21,0,1)</f>
        <v>#REF!</v>
      </c>
      <c r="BM21" s="22" t="e">
        <f>IF(BL21=1,AL21,"")</f>
        <v>#REF!</v>
      </c>
    </row>
    <row r="22" spans="2:74" ht="18" customHeight="1" x14ac:dyDescent="0.15">
      <c r="B22" s="389"/>
      <c r="C22" s="390"/>
      <c r="D22" s="390"/>
      <c r="E22" s="390"/>
      <c r="F22" s="390"/>
      <c r="G22" s="390"/>
      <c r="H22" s="390"/>
      <c r="I22" s="391"/>
      <c r="J22" s="389"/>
      <c r="K22" s="390"/>
      <c r="L22" s="390"/>
      <c r="M22" s="390"/>
      <c r="N22" s="395"/>
      <c r="O22" s="131"/>
      <c r="P22" s="64" t="s">
        <v>29</v>
      </c>
      <c r="Q22" s="132"/>
      <c r="R22" s="64" t="s">
        <v>1</v>
      </c>
      <c r="S22" s="133"/>
      <c r="T22" s="301" t="s">
        <v>96</v>
      </c>
      <c r="U22" s="301"/>
      <c r="V22" s="397"/>
      <c r="W22" s="398"/>
      <c r="X22" s="398"/>
      <c r="Y22" s="154"/>
      <c r="Z22" s="155"/>
      <c r="AA22" s="156"/>
      <c r="AB22" s="156"/>
      <c r="AC22" s="154"/>
      <c r="AD22" s="155"/>
      <c r="AE22" s="156"/>
      <c r="AF22" s="156"/>
      <c r="AG22" s="157"/>
      <c r="AH22" s="399"/>
      <c r="AI22" s="400"/>
      <c r="AJ22" s="400"/>
      <c r="AK22" s="401"/>
      <c r="AL22" s="139"/>
      <c r="AM22" s="140"/>
      <c r="AN22" s="399"/>
      <c r="AO22" s="400"/>
      <c r="AP22" s="400"/>
      <c r="AQ22" s="400"/>
      <c r="AR22" s="400"/>
      <c r="AS22" s="152"/>
      <c r="AV22" s="23" t="str">
        <f>IF(OR(O22="",Q22=""),"", IF(O22&lt;20,DATE(O22+118,Q22,IF(S22="",1,S22)),DATE(O22+88,Q22,IF(S22="",1,S22))))</f>
        <v/>
      </c>
      <c r="AW22" s="24" t="e">
        <f>IF(AV22&lt;=#REF!,"昔",IF(AV22&lt;=#REF!,"上",IF(AV22&lt;=#REF!,"中","下")))</f>
        <v>#REF!</v>
      </c>
      <c r="AX22" s="9" t="e">
        <f>IF(AV22&lt;=#REF!,5,IF(AV22&lt;=#REF!,7,IF(AV22&lt;=#REF!,9,11)))</f>
        <v>#REF!</v>
      </c>
      <c r="AY22" s="77"/>
      <c r="AZ22" s="78"/>
      <c r="BA22" s="79">
        <f t="shared" ref="BA22" si="5">AN22</f>
        <v>0</v>
      </c>
      <c r="BB22" s="78"/>
      <c r="BC22" s="78"/>
      <c r="BE22" s="91">
        <v>7</v>
      </c>
      <c r="BF22" s="71">
        <v>7</v>
      </c>
      <c r="BG22" s="82">
        <f t="shared" si="1"/>
        <v>265</v>
      </c>
      <c r="BH22" s="82">
        <f t="shared" si="1"/>
        <v>281</v>
      </c>
      <c r="BI22" s="72" t="str">
        <f ca="1">IF(COUNTA(INDIRECT(ADDRESS(BG22,2)):INDIRECT(ADDRESS(BH22,2)))&gt;0,COUNTA(INDIRECT(ADDRESS(BG22,2)):INDIRECT(ADDRESS(BH22,2))),"")</f>
        <v/>
      </c>
      <c r="BJ22" s="22"/>
      <c r="BO22" s="1" t="e">
        <f>IF(O22&lt;=VALUE(概算年度),O22+2018,O22+1988)</f>
        <v>#REF!</v>
      </c>
      <c r="BP22" s="1" t="e">
        <f>IF(BO22=2019,1)</f>
        <v>#REF!</v>
      </c>
      <c r="BQ22" s="3" t="e">
        <f>IF(BO22&lt;=2018,1)</f>
        <v>#REF!</v>
      </c>
      <c r="BR22" s="3" t="e">
        <f>IF(BO22&gt;=2020,1)</f>
        <v>#REF!</v>
      </c>
      <c r="BS22" s="3" t="e">
        <f>IF(AND(O22=31,Q22=1,O23=31),1,IF(AND(O22=31,Q22=2,O23=31),2,IF(AND(O22=31,Q22=3,O23=31),3,IF(AND(O22=31,Q22=4,O23=31),4,IF(AND(O22&gt;VALUE(概算年度),O22&lt;31,O23=31),5)))))</f>
        <v>#REF!</v>
      </c>
      <c r="BT22" s="3" t="b">
        <f>IF(OR(O22=31,O22=1),IF(AND(O23=1,OR(Q22=1,Q22=2,Q22=3,Q22=4,Q22=5)),1,IF(AND(O23=1,Q22=6),6,IF(AND(O23=1,Q22=7),7,IF(AND(O23=1,Q22=8),8,IF(AND(O23=1,Q22=9),9,IF(AND(O23=1,Q22=10),10,IF(AND(O23=1,Q22=11),11,IF(AND(O23=1,Q22=12),12)))))))),IF(O23=1,13))</f>
        <v>0</v>
      </c>
      <c r="BU22" s="3" t="e">
        <f>IF(AND(VALUE(概算年度)=記入例!O22,VALUE(概算年度)=記入例!O23),IF(記入例!Q22=1,1,IF(記入例!Q22=2,2,IF(記入例!Q22=3,3))))</f>
        <v>#REF!</v>
      </c>
      <c r="BV22" s="3" t="e">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#REF!</v>
      </c>
    </row>
    <row r="23" spans="2:74" ht="18" customHeight="1" x14ac:dyDescent="0.15">
      <c r="B23" s="392"/>
      <c r="C23" s="393"/>
      <c r="D23" s="393"/>
      <c r="E23" s="393"/>
      <c r="F23" s="393"/>
      <c r="G23" s="393"/>
      <c r="H23" s="393"/>
      <c r="I23" s="394"/>
      <c r="J23" s="392"/>
      <c r="K23" s="393"/>
      <c r="L23" s="393"/>
      <c r="M23" s="393"/>
      <c r="N23" s="396"/>
      <c r="O23" s="141"/>
      <c r="P23" s="11" t="s">
        <v>0</v>
      </c>
      <c r="Q23" s="142"/>
      <c r="R23" s="11" t="s">
        <v>1</v>
      </c>
      <c r="S23" s="143"/>
      <c r="T23" s="305" t="s">
        <v>19</v>
      </c>
      <c r="U23" s="305"/>
      <c r="V23" s="402"/>
      <c r="W23" s="403"/>
      <c r="X23" s="403"/>
      <c r="Y23" s="409"/>
      <c r="Z23" s="404"/>
      <c r="AA23" s="405"/>
      <c r="AB23" s="405"/>
      <c r="AC23" s="405"/>
      <c r="AD23" s="404"/>
      <c r="AE23" s="405"/>
      <c r="AF23" s="405"/>
      <c r="AG23" s="406"/>
      <c r="AH23" s="405"/>
      <c r="AI23" s="405"/>
      <c r="AJ23" s="405"/>
      <c r="AK23" s="406"/>
      <c r="AL23" s="407"/>
      <c r="AM23" s="408"/>
      <c r="AN23" s="402"/>
      <c r="AO23" s="403"/>
      <c r="AP23" s="403"/>
      <c r="AQ23" s="403"/>
      <c r="AR23" s="403"/>
      <c r="AS23" s="147"/>
      <c r="AV23" s="23"/>
      <c r="AW23" s="24"/>
      <c r="AY23" s="46">
        <f>AH23</f>
        <v>0</v>
      </c>
      <c r="AZ23" s="45" t="e">
        <f>IF(AV22&lt;=#REF!,AH23,IF(AND(AV22&gt;=#REF!,AV22&lt;=#REF!),AH23*105/108,AH23))</f>
        <v>#REF!</v>
      </c>
      <c r="BA23" s="44"/>
      <c r="BB23" s="45">
        <f t="shared" ref="BB23" si="6">IF($AL23="賃金で算定",0,INT(AY23*$AL23/100))</f>
        <v>0</v>
      </c>
      <c r="BC23" s="45" t="e">
        <f>IF(AY23=AZ23,BB23,AZ23*$AL23/100)</f>
        <v>#REF!</v>
      </c>
      <c r="BE23" s="91">
        <v>8</v>
      </c>
      <c r="BF23" s="71">
        <v>8</v>
      </c>
      <c r="BG23" s="82">
        <f t="shared" si="1"/>
        <v>306</v>
      </c>
      <c r="BH23" s="82">
        <f t="shared" si="1"/>
        <v>322</v>
      </c>
      <c r="BI23" s="72" t="str">
        <f ca="1">IF(COUNTA(INDIRECT(ADDRESS(BG23,2)):INDIRECT(ADDRESS(BH23,2)))&gt;0,COUNTA(INDIRECT(ADDRESS(BG23,2)):INDIRECT(ADDRESS(BH23,2))),"")</f>
        <v/>
      </c>
      <c r="BJ23" s="22"/>
      <c r="BL23" s="22" t="e">
        <f>IF(AY23=AZ23,0,1)</f>
        <v>#REF!</v>
      </c>
      <c r="BM23" s="22" t="e">
        <f>IF(BL23=1,AL23,"")</f>
        <v>#REF!</v>
      </c>
    </row>
    <row r="24" spans="2:74" ht="18" customHeight="1" x14ac:dyDescent="0.15">
      <c r="B24" s="389"/>
      <c r="C24" s="390"/>
      <c r="D24" s="390"/>
      <c r="E24" s="390"/>
      <c r="F24" s="390"/>
      <c r="G24" s="390"/>
      <c r="H24" s="390"/>
      <c r="I24" s="391"/>
      <c r="J24" s="389"/>
      <c r="K24" s="390"/>
      <c r="L24" s="390"/>
      <c r="M24" s="390"/>
      <c r="N24" s="395"/>
      <c r="O24" s="131"/>
      <c r="P24" s="64" t="s">
        <v>29</v>
      </c>
      <c r="Q24" s="132"/>
      <c r="R24" s="64" t="s">
        <v>1</v>
      </c>
      <c r="S24" s="133"/>
      <c r="T24" s="301" t="s">
        <v>96</v>
      </c>
      <c r="U24" s="301"/>
      <c r="V24" s="397"/>
      <c r="W24" s="398"/>
      <c r="X24" s="398"/>
      <c r="Y24" s="148"/>
      <c r="Z24" s="149"/>
      <c r="AA24" s="150"/>
      <c r="AB24" s="150"/>
      <c r="AC24" s="148"/>
      <c r="AD24" s="149"/>
      <c r="AE24" s="150"/>
      <c r="AF24" s="150"/>
      <c r="AG24" s="151"/>
      <c r="AH24" s="399"/>
      <c r="AI24" s="400"/>
      <c r="AJ24" s="400"/>
      <c r="AK24" s="401"/>
      <c r="AL24" s="139"/>
      <c r="AM24" s="140"/>
      <c r="AN24" s="399"/>
      <c r="AO24" s="400"/>
      <c r="AP24" s="400"/>
      <c r="AQ24" s="400"/>
      <c r="AR24" s="400"/>
      <c r="AS24" s="152"/>
      <c r="AV24" s="23" t="str">
        <f>IF(OR(O24="",Q24=""),"", IF(O24&lt;20,DATE(O24+118,Q24,IF(S24="",1,S24)),DATE(O24+88,Q24,IF(S24="",1,S24))))</f>
        <v/>
      </c>
      <c r="AW24" s="24" t="e">
        <f>IF(AV24&lt;=#REF!,"昔",IF(AV24&lt;=#REF!,"上",IF(AV24&lt;=#REF!,"中","下")))</f>
        <v>#REF!</v>
      </c>
      <c r="AX24" s="9" t="e">
        <f>IF(AV24&lt;=#REF!,5,IF(AV24&lt;=#REF!,7,IF(AV24&lt;=#REF!,9,11)))</f>
        <v>#REF!</v>
      </c>
      <c r="AY24" s="77"/>
      <c r="AZ24" s="78"/>
      <c r="BA24" s="79">
        <f t="shared" ref="BA24" si="7">AN24</f>
        <v>0</v>
      </c>
      <c r="BB24" s="78"/>
      <c r="BC24" s="78"/>
      <c r="BE24" s="91">
        <v>9</v>
      </c>
      <c r="BF24" s="71">
        <v>9</v>
      </c>
      <c r="BG24" s="82">
        <f t="shared" si="1"/>
        <v>347</v>
      </c>
      <c r="BH24" s="82">
        <f t="shared" si="1"/>
        <v>363</v>
      </c>
      <c r="BI24" s="72" t="str">
        <f ca="1">IF(COUNTA(INDIRECT(ADDRESS(BG24,2)):INDIRECT(ADDRESS(BH24,2)))&gt;0,COUNTA(INDIRECT(ADDRESS(BG24,2)):INDIRECT(ADDRESS(BH24,2))),"")</f>
        <v/>
      </c>
      <c r="BJ24" s="22"/>
      <c r="BO24" s="1" t="e">
        <f>IF(O24&lt;=VALUE(概算年度),O24+2018,O24+1988)</f>
        <v>#REF!</v>
      </c>
      <c r="BP24" s="1" t="e">
        <f>IF(BO24=2019,1)</f>
        <v>#REF!</v>
      </c>
      <c r="BQ24" s="3" t="e">
        <f>IF(BO24&lt;=2018,1)</f>
        <v>#REF!</v>
      </c>
      <c r="BR24" s="3" t="e">
        <f>IF(BO24&gt;=2020,1)</f>
        <v>#REF!</v>
      </c>
      <c r="BS24" s="3" t="e">
        <f>IF(AND(O24=31,Q24=1,O25=31),1,IF(AND(O24=31,Q24=2,O25=31),2,IF(AND(O24=31,Q24=3,O25=31),3,IF(AND(O24=31,Q24=4,O25=31),4,IF(AND(O24&gt;VALUE(概算年度),O24&lt;31,O25=31),5)))))</f>
        <v>#REF!</v>
      </c>
      <c r="BT24" s="3" t="b">
        <f>IF(OR(O24=31,O24=1),IF(AND(O25=1,OR(Q24=1,Q24=2,Q24=3,Q24=4,Q24=5)),1,IF(AND(O25=1,Q24=6),6,IF(AND(O25=1,Q24=7),7,IF(AND(O25=1,Q24=8),8,IF(AND(O25=1,Q24=9),9,IF(AND(O25=1,Q24=10),10,IF(AND(O25=1,Q24=11),11,IF(AND(O25=1,Q24=12),12)))))))),IF(O25=1,13))</f>
        <v>0</v>
      </c>
      <c r="BU24" s="3" t="e">
        <f>IF(AND(VALUE(概算年度)=記入例!O24,VALUE(概算年度)=記入例!O25),IF(記入例!Q24=1,1,IF(記入例!Q24=2,2,IF(記入例!Q24=3,3))))</f>
        <v>#REF!</v>
      </c>
      <c r="BV24" s="3" t="e">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#REF!</v>
      </c>
    </row>
    <row r="25" spans="2:74" ht="18" customHeight="1" x14ac:dyDescent="0.15">
      <c r="B25" s="392"/>
      <c r="C25" s="393"/>
      <c r="D25" s="393"/>
      <c r="E25" s="393"/>
      <c r="F25" s="393"/>
      <c r="G25" s="393"/>
      <c r="H25" s="393"/>
      <c r="I25" s="394"/>
      <c r="J25" s="392"/>
      <c r="K25" s="393"/>
      <c r="L25" s="393"/>
      <c r="M25" s="393"/>
      <c r="N25" s="396"/>
      <c r="O25" s="141"/>
      <c r="P25" s="11" t="s">
        <v>0</v>
      </c>
      <c r="Q25" s="142"/>
      <c r="R25" s="11" t="s">
        <v>1</v>
      </c>
      <c r="S25" s="143"/>
      <c r="T25" s="305" t="s">
        <v>19</v>
      </c>
      <c r="U25" s="305"/>
      <c r="V25" s="402"/>
      <c r="W25" s="403"/>
      <c r="X25" s="403"/>
      <c r="Y25" s="409"/>
      <c r="Z25" s="402"/>
      <c r="AA25" s="403"/>
      <c r="AB25" s="403"/>
      <c r="AC25" s="403"/>
      <c r="AD25" s="404"/>
      <c r="AE25" s="405"/>
      <c r="AF25" s="405"/>
      <c r="AG25" s="406"/>
      <c r="AH25" s="405"/>
      <c r="AI25" s="405"/>
      <c r="AJ25" s="405"/>
      <c r="AK25" s="406"/>
      <c r="AL25" s="407"/>
      <c r="AM25" s="408"/>
      <c r="AN25" s="402"/>
      <c r="AO25" s="403"/>
      <c r="AP25" s="403"/>
      <c r="AQ25" s="403"/>
      <c r="AR25" s="403"/>
      <c r="AS25" s="147"/>
      <c r="AV25" s="24"/>
      <c r="AW25" s="24"/>
      <c r="AY25" s="46">
        <f>AH25</f>
        <v>0</v>
      </c>
      <c r="AZ25" s="45" t="e">
        <f>IF(AV24&lt;=#REF!,AH25,IF(AND(AV24&gt;=#REF!,AV24&lt;=#REF!),AH25*105/108,AH25))</f>
        <v>#REF!</v>
      </c>
      <c r="BA25" s="44"/>
      <c r="BB25" s="45">
        <f t="shared" ref="BB25" si="8">IF($AL25="賃金で算定",0,INT(AY25*$AL25/100))</f>
        <v>0</v>
      </c>
      <c r="BC25" s="45" t="e">
        <f>IF(AY25=AZ25,BB25,AZ25*$AL25/100)</f>
        <v>#REF!</v>
      </c>
      <c r="BE25" s="91">
        <v>10</v>
      </c>
      <c r="BF25" s="71">
        <v>10</v>
      </c>
      <c r="BG25" s="82">
        <f t="shared" si="1"/>
        <v>388</v>
      </c>
      <c r="BH25" s="82">
        <f t="shared" si="1"/>
        <v>404</v>
      </c>
      <c r="BI25" s="72" t="str">
        <f ca="1">IF(COUNTA(INDIRECT(ADDRESS(BG25,2)):INDIRECT(ADDRESS(BH25,2)))&gt;0,COUNTA(INDIRECT(ADDRESS(BG25,2)):INDIRECT(ADDRESS(BH25,2))),"")</f>
        <v/>
      </c>
      <c r="BJ25" s="22"/>
      <c r="BL25" s="22" t="e">
        <f>IF(AY25=AZ25,0,1)</f>
        <v>#REF!</v>
      </c>
      <c r="BM25" s="22" t="e">
        <f>IF(BL25=1,AL25,"")</f>
        <v>#REF!</v>
      </c>
    </row>
    <row r="26" spans="2:74" ht="18" customHeight="1" x14ac:dyDescent="0.15">
      <c r="B26" s="221" t="s">
        <v>73</v>
      </c>
      <c r="C26" s="311"/>
      <c r="D26" s="311"/>
      <c r="E26" s="312"/>
      <c r="F26" s="411" t="s">
        <v>113</v>
      </c>
      <c r="G26" s="412"/>
      <c r="H26" s="412"/>
      <c r="I26" s="412"/>
      <c r="J26" s="412"/>
      <c r="K26" s="412"/>
      <c r="L26" s="412"/>
      <c r="M26" s="412"/>
      <c r="N26" s="413"/>
      <c r="O26" s="221" t="s">
        <v>66</v>
      </c>
      <c r="P26" s="311"/>
      <c r="Q26" s="311"/>
      <c r="R26" s="311"/>
      <c r="S26" s="311"/>
      <c r="T26" s="311"/>
      <c r="U26" s="312"/>
      <c r="V26" s="399"/>
      <c r="W26" s="400"/>
      <c r="X26" s="400"/>
      <c r="Y26" s="401"/>
      <c r="Z26" s="158"/>
      <c r="AA26" s="159"/>
      <c r="AB26" s="159"/>
      <c r="AC26" s="160"/>
      <c r="AD26" s="158"/>
      <c r="AE26" s="159"/>
      <c r="AF26" s="159"/>
      <c r="AG26" s="160"/>
      <c r="AH26" s="399"/>
      <c r="AI26" s="400"/>
      <c r="AJ26" s="400"/>
      <c r="AK26" s="401"/>
      <c r="AL26" s="158"/>
      <c r="AM26" s="161"/>
      <c r="AN26" s="399"/>
      <c r="AO26" s="400"/>
      <c r="AP26" s="400"/>
      <c r="AQ26" s="400"/>
      <c r="AR26" s="400"/>
      <c r="AS26" s="138"/>
      <c r="AV26" s="22"/>
      <c r="AW26" s="22"/>
      <c r="AY26" s="77"/>
      <c r="AZ26" s="94"/>
      <c r="BA26" s="95">
        <f>BA16+BA18+BA20+BA22+BA24</f>
        <v>0</v>
      </c>
      <c r="BB26" s="79">
        <f>BB17+BB19+BB21+BB23+BB25</f>
        <v>11502099</v>
      </c>
      <c r="BC26" s="79">
        <f>SUMIF(BL17:BL25,0,BC17:BC25)+ROUNDDOWN(ROUNDDOWN(BL26*105/108,0)*BM26/100,0)</f>
        <v>0</v>
      </c>
      <c r="BE26" s="91">
        <v>11</v>
      </c>
      <c r="BF26" s="71">
        <v>11</v>
      </c>
      <c r="BG26" s="82">
        <f t="shared" si="1"/>
        <v>429</v>
      </c>
      <c r="BH26" s="82">
        <f t="shared" si="1"/>
        <v>445</v>
      </c>
      <c r="BI26" s="72" t="str">
        <f ca="1">IF(COUNTA(INDIRECT(ADDRESS(BG26,2)):INDIRECT(ADDRESS(BH26,2)))&gt;0,COUNTA(INDIRECT(ADDRESS(BG26,2)):INDIRECT(ADDRESS(BH26,2))),"")</f>
        <v/>
      </c>
      <c r="BJ26" s="22"/>
      <c r="BL26" s="22">
        <f>SUMIF(BL17:BL25,1,AH17:AK25)</f>
        <v>0</v>
      </c>
      <c r="BM26" s="22">
        <f>IF(COUNT(BM17:BM25)=0,0,SUM(BM17:BM25)/COUNT(BM17:BM25))</f>
        <v>0</v>
      </c>
    </row>
    <row r="27" spans="2:74" ht="18" customHeight="1" thickBot="1" x14ac:dyDescent="0.2">
      <c r="B27" s="313"/>
      <c r="C27" s="314"/>
      <c r="D27" s="314"/>
      <c r="E27" s="315"/>
      <c r="F27" s="414"/>
      <c r="G27" s="415"/>
      <c r="H27" s="415"/>
      <c r="I27" s="415"/>
      <c r="J27" s="415"/>
      <c r="K27" s="415"/>
      <c r="L27" s="415"/>
      <c r="M27" s="415"/>
      <c r="N27" s="416"/>
      <c r="O27" s="313"/>
      <c r="P27" s="314"/>
      <c r="Q27" s="314"/>
      <c r="R27" s="314"/>
      <c r="S27" s="314"/>
      <c r="T27" s="314"/>
      <c r="U27" s="315"/>
      <c r="V27" s="404"/>
      <c r="W27" s="410"/>
      <c r="X27" s="410"/>
      <c r="Y27" s="419"/>
      <c r="Z27" s="404"/>
      <c r="AA27" s="420"/>
      <c r="AB27" s="420"/>
      <c r="AC27" s="421"/>
      <c r="AD27" s="404"/>
      <c r="AE27" s="420"/>
      <c r="AF27" s="420"/>
      <c r="AG27" s="421"/>
      <c r="AH27" s="404"/>
      <c r="AI27" s="405"/>
      <c r="AJ27" s="405"/>
      <c r="AK27" s="405"/>
      <c r="AL27" s="144"/>
      <c r="AM27" s="145"/>
      <c r="AN27" s="404"/>
      <c r="AO27" s="410"/>
      <c r="AP27" s="410"/>
      <c r="AQ27" s="410"/>
      <c r="AR27" s="410"/>
      <c r="AS27" s="162"/>
      <c r="AV27" s="22"/>
      <c r="AW27" s="22"/>
      <c r="AY27" s="96">
        <f>AY17+AY19+AY21+AY23+AY25</f>
        <v>50009130</v>
      </c>
      <c r="AZ27" s="97"/>
      <c r="BA27" s="97"/>
      <c r="BB27" s="98">
        <f>BB26</f>
        <v>11502099</v>
      </c>
      <c r="BC27" s="99"/>
      <c r="BE27" s="100">
        <v>12</v>
      </c>
      <c r="BF27" s="71">
        <v>12</v>
      </c>
      <c r="BG27" s="82">
        <f>BG26+$BJ$14</f>
        <v>470</v>
      </c>
      <c r="BH27" s="82">
        <f>BH26+$BJ$14</f>
        <v>486</v>
      </c>
      <c r="BI27" s="72" t="str">
        <f ca="1">IF(COUNTA(INDIRECT(ADDRESS(BG27,2)):INDIRECT(ADDRESS(BH27,2)))&gt;0,COUNTA(INDIRECT(ADDRESS(BG27,2)):INDIRECT(ADDRESS(BH27,2))),"")</f>
        <v/>
      </c>
      <c r="BJ27" s="22"/>
    </row>
    <row r="28" spans="2:74" ht="18" customHeight="1" x14ac:dyDescent="0.15">
      <c r="B28" s="316"/>
      <c r="C28" s="317"/>
      <c r="D28" s="317"/>
      <c r="E28" s="318"/>
      <c r="F28" s="417"/>
      <c r="G28" s="417"/>
      <c r="H28" s="417"/>
      <c r="I28" s="417"/>
      <c r="J28" s="417"/>
      <c r="K28" s="417"/>
      <c r="L28" s="417"/>
      <c r="M28" s="417"/>
      <c r="N28" s="418"/>
      <c r="O28" s="316"/>
      <c r="P28" s="317"/>
      <c r="Q28" s="317"/>
      <c r="R28" s="317"/>
      <c r="S28" s="317"/>
      <c r="T28" s="317"/>
      <c r="U28" s="318"/>
      <c r="V28" s="402">
        <f>V17+V19</f>
        <v>50009130</v>
      </c>
      <c r="W28" s="403"/>
      <c r="X28" s="403"/>
      <c r="Y28" s="403"/>
      <c r="Z28" s="402"/>
      <c r="AA28" s="403"/>
      <c r="AB28" s="403"/>
      <c r="AC28" s="403"/>
      <c r="AD28" s="402"/>
      <c r="AE28" s="403"/>
      <c r="AF28" s="403"/>
      <c r="AG28" s="403"/>
      <c r="AH28" s="402">
        <f>AH17+AH19</f>
        <v>50009130</v>
      </c>
      <c r="AI28" s="403"/>
      <c r="AJ28" s="403"/>
      <c r="AK28" s="409"/>
      <c r="AL28" s="146"/>
      <c r="AM28" s="153"/>
      <c r="AN28" s="402">
        <f>AN17+AN19</f>
        <v>11502099</v>
      </c>
      <c r="AO28" s="403"/>
      <c r="AP28" s="403"/>
      <c r="AQ28" s="403"/>
      <c r="AR28" s="403"/>
      <c r="AS28" s="153"/>
      <c r="AU28" s="33"/>
      <c r="AV28" s="22"/>
      <c r="AW28" s="22"/>
      <c r="AY28" s="48"/>
      <c r="AZ28" s="49" t="e">
        <f>IF(AZ17+AZ19+AZ21+AZ23+AZ25=AY27,0,ROUNDDOWN(AZ17+AZ19+AZ21+AZ23+AZ25,0))</f>
        <v>#REF!</v>
      </c>
      <c r="BA28" s="47"/>
      <c r="BB28" s="47"/>
      <c r="BC28" s="49">
        <f>IF(BC26=BB27,0,BC26)</f>
        <v>0</v>
      </c>
      <c r="BF28" s="71">
        <v>13</v>
      </c>
      <c r="BG28" s="82">
        <f t="shared" si="1"/>
        <v>511</v>
      </c>
      <c r="BH28" s="82">
        <f t="shared" si="1"/>
        <v>527</v>
      </c>
      <c r="BI28" s="72" t="str">
        <f ca="1">IF(COUNTA(INDIRECT(ADDRESS(BG28,2)):INDIRECT(ADDRESS(BH28,2)))&gt;0,COUNTA(INDIRECT(ADDRESS(BG28,2)):INDIRECT(ADDRESS(BH28,2))),"")</f>
        <v/>
      </c>
      <c r="BJ28" s="22"/>
    </row>
    <row r="29" spans="2:74" ht="15.75" customHeight="1" x14ac:dyDescent="0.15">
      <c r="D29" s="2" t="s">
        <v>20</v>
      </c>
      <c r="AD29" s="1" t="str">
        <f>IF(AND($F26="",$V26+$V27&gt;0),"事業の種類を選択してください。","")</f>
        <v/>
      </c>
      <c r="AN29" s="424">
        <f>IF(AN26=0,0,AN26+IF(AN28=0,AN27,AN28))</f>
        <v>0</v>
      </c>
      <c r="AO29" s="424"/>
      <c r="AP29" s="424"/>
      <c r="AQ29" s="424"/>
      <c r="AR29" s="424"/>
      <c r="BF29" s="71">
        <v>14</v>
      </c>
      <c r="BG29" s="82">
        <f t="shared" si="1"/>
        <v>552</v>
      </c>
      <c r="BH29" s="82">
        <f t="shared" si="1"/>
        <v>568</v>
      </c>
      <c r="BI29" s="72" t="str">
        <f ca="1">IF(COUNTA(INDIRECT(ADDRESS(BG29,2)):INDIRECT(ADDRESS(BH29,2)))&gt;0,COUNTA(INDIRECT(ADDRESS(BG29,2)):INDIRECT(ADDRESS(BH29,2))),"")</f>
        <v/>
      </c>
      <c r="BJ29" s="22"/>
    </row>
    <row r="30" spans="2:74" ht="15" customHeight="1" x14ac:dyDescent="0.15">
      <c r="AG30" s="9"/>
      <c r="AI30" s="10" t="s">
        <v>75</v>
      </c>
      <c r="AJ30" s="425">
        <v>509</v>
      </c>
      <c r="AK30" s="425"/>
      <c r="AL30" s="425"/>
      <c r="AM30" s="305" t="s">
        <v>40</v>
      </c>
      <c r="AN30" s="305"/>
      <c r="AO30" s="426" t="s">
        <v>115</v>
      </c>
      <c r="AP30" s="426"/>
      <c r="AQ30" s="426"/>
      <c r="AR30" s="426"/>
      <c r="AS30" s="11" t="s">
        <v>68</v>
      </c>
      <c r="AV30" s="23"/>
      <c r="BF30" s="71">
        <v>15</v>
      </c>
      <c r="BG30" s="82">
        <f t="shared" si="1"/>
        <v>593</v>
      </c>
      <c r="BH30" s="82">
        <f t="shared" si="1"/>
        <v>609</v>
      </c>
      <c r="BI30" s="72" t="str">
        <f ca="1">IF(COUNTA(INDIRECT(ADDRESS(BG30,2)):INDIRECT(ADDRESS(BH30,2)))&gt;0,COUNTA(INDIRECT(ADDRESS(BG30,2)):INDIRECT(ADDRESS(BH30,2))),"")</f>
        <v/>
      </c>
      <c r="BJ30" s="22"/>
    </row>
    <row r="31" spans="2:74" ht="15" customHeight="1" x14ac:dyDescent="0.15">
      <c r="D31" s="331"/>
      <c r="E31" s="331"/>
      <c r="F31" s="12" t="s">
        <v>0</v>
      </c>
      <c r="G31" s="331"/>
      <c r="H31" s="331"/>
      <c r="I31" s="12" t="s">
        <v>1</v>
      </c>
      <c r="J31" s="331"/>
      <c r="K31" s="331"/>
      <c r="L31" s="12" t="s">
        <v>21</v>
      </c>
      <c r="AG31" s="13"/>
      <c r="AI31" s="10" t="s">
        <v>76</v>
      </c>
      <c r="AJ31" s="426" t="s">
        <v>116</v>
      </c>
      <c r="AK31" s="426"/>
      <c r="AL31" s="11" t="s">
        <v>40</v>
      </c>
      <c r="AM31" s="426" t="s">
        <v>117</v>
      </c>
      <c r="AN31" s="426"/>
      <c r="AO31" s="11" t="s">
        <v>67</v>
      </c>
      <c r="AP31" s="426" t="s">
        <v>118</v>
      </c>
      <c r="AQ31" s="426"/>
      <c r="AR31" s="426"/>
      <c r="AS31" s="11" t="s">
        <v>68</v>
      </c>
      <c r="BF31" s="71">
        <v>16</v>
      </c>
      <c r="BG31" s="82">
        <f t="shared" si="1"/>
        <v>634</v>
      </c>
      <c r="BH31" s="82">
        <f t="shared" si="1"/>
        <v>650</v>
      </c>
      <c r="BI31" s="72" t="str">
        <f ca="1">IF(COUNTA(INDIRECT(ADDRESS(BG31,2)):INDIRECT(ADDRESS(BH31,2)))&gt;0,COUNTA(INDIRECT(ADDRESS(BG31,2)):INDIRECT(ADDRESS(BH31,2))),"")</f>
        <v/>
      </c>
      <c r="BJ31" s="22"/>
    </row>
    <row r="32" spans="2:74" ht="18" customHeight="1" x14ac:dyDescent="0.15">
      <c r="D32" s="9"/>
      <c r="E32" s="9"/>
      <c r="F32" s="9"/>
      <c r="G32" s="9"/>
      <c r="AA32" s="193" t="s">
        <v>22</v>
      </c>
      <c r="AB32" s="193"/>
      <c r="AC32" s="427" t="s">
        <v>119</v>
      </c>
      <c r="AD32" s="427"/>
      <c r="AE32" s="427"/>
      <c r="AF32" s="427"/>
      <c r="AG32" s="427"/>
      <c r="AH32" s="427"/>
      <c r="AI32" s="427"/>
      <c r="AJ32" s="427"/>
      <c r="AK32" s="427"/>
      <c r="AL32" s="427"/>
      <c r="AM32" s="427"/>
      <c r="AN32" s="427"/>
      <c r="AO32" s="427"/>
      <c r="AP32" s="427"/>
      <c r="AQ32" s="427"/>
      <c r="AR32" s="427"/>
      <c r="AS32" s="427"/>
      <c r="BF32" s="71">
        <v>17</v>
      </c>
      <c r="BG32" s="82">
        <f t="shared" si="1"/>
        <v>675</v>
      </c>
      <c r="BH32" s="82">
        <f t="shared" si="1"/>
        <v>691</v>
      </c>
      <c r="BI32" s="72" t="str">
        <f ca="1">IF(COUNTA(INDIRECT(ADDRESS(BG32,2)):INDIRECT(ADDRESS(BH32,2)))&gt;0,COUNTA(INDIRECT(ADDRESS(BG32,2)):INDIRECT(ADDRESS(BH32,2))),"")</f>
        <v/>
      </c>
      <c r="BJ32" s="22"/>
    </row>
    <row r="33" spans="4:62" ht="15" customHeight="1" x14ac:dyDescent="0.15">
      <c r="D33" s="9"/>
      <c r="E33" s="9"/>
      <c r="F33" s="9"/>
      <c r="G33" s="9"/>
      <c r="H33" s="3"/>
      <c r="X33" s="195" t="s">
        <v>23</v>
      </c>
      <c r="Y33" s="195"/>
      <c r="Z33" s="195"/>
      <c r="AA33" s="2"/>
      <c r="AB33" s="2"/>
      <c r="AC33" s="422"/>
      <c r="AD33" s="422"/>
      <c r="AE33" s="422"/>
      <c r="AF33" s="422"/>
      <c r="AG33" s="422"/>
      <c r="AH33" s="422"/>
      <c r="AI33" s="422"/>
      <c r="AJ33" s="422"/>
      <c r="AK33" s="422"/>
      <c r="AL33" s="422"/>
      <c r="AM33" s="422"/>
      <c r="AN33" s="422"/>
      <c r="AS33" s="14"/>
      <c r="BF33" s="71">
        <v>18</v>
      </c>
      <c r="BG33" s="82">
        <f t="shared" si="1"/>
        <v>716</v>
      </c>
      <c r="BH33" s="82">
        <f t="shared" si="1"/>
        <v>732</v>
      </c>
      <c r="BI33" s="72" t="str">
        <f ca="1">IF(COUNTA(INDIRECT(ADDRESS(BG33,2)):INDIRECT(ADDRESS(BH33,2)))&gt;0,COUNTA(INDIRECT(ADDRESS(BG33,2)):INDIRECT(ADDRESS(BH33,2))),"")</f>
        <v/>
      </c>
      <c r="BJ33" s="22"/>
    </row>
    <row r="34" spans="4:62" ht="15" customHeight="1" x14ac:dyDescent="0.15">
      <c r="D34" s="331" t="s">
        <v>114</v>
      </c>
      <c r="E34" s="331"/>
      <c r="F34" s="331"/>
      <c r="G34" s="331"/>
      <c r="H34" s="12" t="s">
        <v>24</v>
      </c>
      <c r="I34" s="12"/>
      <c r="J34" s="12"/>
      <c r="K34" s="12"/>
      <c r="L34" s="12"/>
      <c r="M34" s="12"/>
      <c r="N34" s="12"/>
      <c r="O34" s="12"/>
      <c r="P34" s="12"/>
      <c r="Q34" s="12"/>
      <c r="R34" s="15"/>
      <c r="S34" s="12"/>
      <c r="Y34" s="9"/>
      <c r="Z34" s="9"/>
      <c r="AA34" s="193" t="s">
        <v>25</v>
      </c>
      <c r="AB34" s="193"/>
      <c r="AC34" s="423" t="s">
        <v>120</v>
      </c>
      <c r="AD34" s="423"/>
      <c r="AE34" s="423"/>
      <c r="AF34" s="423"/>
      <c r="AG34" s="423"/>
      <c r="AH34" s="423"/>
      <c r="AI34" s="423"/>
      <c r="AJ34" s="423"/>
      <c r="AK34" s="423"/>
      <c r="AL34" s="423"/>
      <c r="AM34" s="423"/>
      <c r="AN34" s="423"/>
      <c r="AO34" s="29"/>
      <c r="AP34" s="29"/>
      <c r="AQ34" s="29"/>
      <c r="AR34" s="29"/>
      <c r="AS34" s="51"/>
      <c r="BF34" s="71">
        <v>19</v>
      </c>
      <c r="BG34" s="82">
        <f t="shared" ref="BG34:BH40" si="9">BG33+$BJ$14</f>
        <v>757</v>
      </c>
      <c r="BH34" s="82">
        <f t="shared" si="9"/>
        <v>773</v>
      </c>
      <c r="BI34" s="72" t="str">
        <f ca="1">IF(COUNTA(INDIRECT(ADDRESS(BG34,2)):INDIRECT(ADDRESS(BH34,2)))&gt;0,COUNTA(INDIRECT(ADDRESS(BG34,2)):INDIRECT(ADDRESS(BH34,2))),"")</f>
        <v/>
      </c>
      <c r="BJ34" s="22"/>
    </row>
    <row r="35" spans="4:62" ht="15" customHeight="1" x14ac:dyDescent="0.15">
      <c r="AC35" s="2"/>
      <c r="AD35" s="3" t="s">
        <v>77</v>
      </c>
      <c r="BF35" s="71">
        <v>20</v>
      </c>
      <c r="BG35" s="82">
        <f t="shared" si="9"/>
        <v>798</v>
      </c>
      <c r="BH35" s="82">
        <f t="shared" si="9"/>
        <v>814</v>
      </c>
      <c r="BI35" s="72" t="str">
        <f ca="1">IF(COUNTA(INDIRECT(ADDRESS(BG35,2)):INDIRECT(ADDRESS(BH35,2)))&gt;0,COUNTA(INDIRECT(ADDRESS(BG35,2)):INDIRECT(ADDRESS(BH35,2))),"")</f>
        <v/>
      </c>
      <c r="BJ35" s="22"/>
    </row>
    <row r="36" spans="4:62" ht="16.149999999999999" customHeight="1" x14ac:dyDescent="0.15">
      <c r="D36" s="16" t="s">
        <v>26</v>
      </c>
      <c r="E36" s="16"/>
      <c r="F36" s="2"/>
      <c r="G36" s="2"/>
      <c r="H36" s="2"/>
      <c r="I36" s="2"/>
      <c r="J36" s="2"/>
      <c r="K36" s="2"/>
      <c r="L36" s="2"/>
      <c r="M36" s="2"/>
      <c r="N36" s="2"/>
      <c r="O36" s="2"/>
      <c r="P36" s="2"/>
      <c r="Q36" s="2"/>
      <c r="R36" s="2"/>
      <c r="S36" s="2"/>
      <c r="T36" s="2"/>
      <c r="U36" s="2"/>
      <c r="V36" s="2"/>
      <c r="W36" s="2"/>
      <c r="X36" s="2"/>
      <c r="AA36" s="197" t="s">
        <v>27</v>
      </c>
      <c r="AB36" s="198"/>
      <c r="AC36" s="203" t="s">
        <v>78</v>
      </c>
      <c r="AD36" s="204"/>
      <c r="AE36" s="204"/>
      <c r="AF36" s="204"/>
      <c r="AG36" s="204"/>
      <c r="AH36" s="205"/>
      <c r="AI36" s="17"/>
      <c r="AJ36" s="209" t="s">
        <v>79</v>
      </c>
      <c r="AK36" s="209"/>
      <c r="AL36" s="209"/>
      <c r="AM36" s="209"/>
      <c r="AN36" s="209"/>
      <c r="AO36" s="20"/>
      <c r="AP36" s="211" t="s">
        <v>80</v>
      </c>
      <c r="AQ36" s="212"/>
      <c r="AR36" s="212"/>
      <c r="AS36" s="213"/>
      <c r="BF36" s="71">
        <v>21</v>
      </c>
      <c r="BG36" s="82">
        <f t="shared" si="9"/>
        <v>839</v>
      </c>
      <c r="BH36" s="82">
        <f t="shared" si="9"/>
        <v>855</v>
      </c>
      <c r="BI36" s="72" t="str">
        <f ca="1">IF(COUNTA(INDIRECT(ADDRESS(BG36,2)):INDIRECT(ADDRESS(BH36,2)))&gt;0,COUNTA(INDIRECT(ADDRESS(BG36,2)):INDIRECT(ADDRESS(BH36,2))),"")</f>
        <v/>
      </c>
      <c r="BJ36" s="22"/>
    </row>
    <row r="37" spans="4:62" ht="16.149999999999999" customHeight="1" x14ac:dyDescent="0.15">
      <c r="D37" s="65" t="s">
        <v>81</v>
      </c>
      <c r="E37" s="16"/>
      <c r="F37" s="2"/>
      <c r="G37" s="2"/>
      <c r="H37" s="2"/>
      <c r="I37" s="2"/>
      <c r="J37" s="2"/>
      <c r="K37" s="2"/>
      <c r="L37" s="2"/>
      <c r="M37" s="2"/>
      <c r="N37" s="2"/>
      <c r="O37" s="2"/>
      <c r="P37" s="2"/>
      <c r="Q37" s="2"/>
      <c r="R37" s="2"/>
      <c r="S37" s="2"/>
      <c r="T37" s="2"/>
      <c r="U37" s="2"/>
      <c r="V37" s="2"/>
      <c r="W37" s="2"/>
      <c r="X37" s="2"/>
      <c r="AA37" s="199"/>
      <c r="AB37" s="200"/>
      <c r="AC37" s="206"/>
      <c r="AD37" s="207"/>
      <c r="AE37" s="207"/>
      <c r="AF37" s="207"/>
      <c r="AG37" s="207"/>
      <c r="AH37" s="208"/>
      <c r="AI37" s="3"/>
      <c r="AJ37" s="210"/>
      <c r="AK37" s="210"/>
      <c r="AL37" s="210"/>
      <c r="AM37" s="210"/>
      <c r="AN37" s="210"/>
      <c r="AO37" s="19"/>
      <c r="AP37" s="214"/>
      <c r="AQ37" s="215"/>
      <c r="AR37" s="215"/>
      <c r="AS37" s="216"/>
      <c r="BF37" s="71">
        <v>22</v>
      </c>
      <c r="BG37" s="82">
        <f t="shared" si="9"/>
        <v>880</v>
      </c>
      <c r="BH37" s="82">
        <f t="shared" si="9"/>
        <v>896</v>
      </c>
      <c r="BI37" s="72" t="str">
        <f ca="1">IF(COUNTA(INDIRECT(ADDRESS(BG37,2)):INDIRECT(ADDRESS(BH37,2)))&gt;0,COUNTA(INDIRECT(ADDRESS(BG37,2)):INDIRECT(ADDRESS(BH37,2))),"")</f>
        <v/>
      </c>
      <c r="BJ37" s="22"/>
    </row>
    <row r="38" spans="4:62" ht="16.149999999999999" customHeight="1" x14ac:dyDescent="0.15">
      <c r="D38" s="16" t="s">
        <v>82</v>
      </c>
      <c r="E38" s="16"/>
      <c r="F38" s="2"/>
      <c r="G38" s="2"/>
      <c r="H38" s="2"/>
      <c r="I38" s="2"/>
      <c r="J38" s="2"/>
      <c r="K38" s="2"/>
      <c r="L38" s="2"/>
      <c r="M38" s="2"/>
      <c r="N38" s="2"/>
      <c r="O38" s="2"/>
      <c r="P38" s="2"/>
      <c r="Q38" s="2"/>
      <c r="R38" s="2"/>
      <c r="S38" s="2"/>
      <c r="T38" s="2"/>
      <c r="U38" s="2"/>
      <c r="V38" s="2"/>
      <c r="W38" s="2"/>
      <c r="X38" s="2"/>
      <c r="AA38" s="199"/>
      <c r="AB38" s="200"/>
      <c r="AC38" s="350"/>
      <c r="AD38" s="351"/>
      <c r="AE38" s="351"/>
      <c r="AF38" s="351"/>
      <c r="AG38" s="351"/>
      <c r="AH38" s="352"/>
      <c r="AI38" s="356"/>
      <c r="AJ38" s="357"/>
      <c r="AK38" s="357"/>
      <c r="AL38" s="357"/>
      <c r="AM38" s="357"/>
      <c r="AN38" s="357"/>
      <c r="AO38" s="358"/>
      <c r="AP38" s="335"/>
      <c r="AQ38" s="336"/>
      <c r="AR38" s="336"/>
      <c r="AS38" s="337"/>
      <c r="BF38" s="71">
        <v>23</v>
      </c>
      <c r="BG38" s="82">
        <f t="shared" si="9"/>
        <v>921</v>
      </c>
      <c r="BH38" s="82">
        <f t="shared" si="9"/>
        <v>937</v>
      </c>
      <c r="BI38" s="72" t="str">
        <f ca="1">IF(COUNTA(INDIRECT(ADDRESS(BG38,2)):INDIRECT(ADDRESS(BH38,2)))&gt;0,COUNTA(INDIRECT(ADDRESS(BG38,2)):INDIRECT(ADDRESS(BH38,2))),"")</f>
        <v/>
      </c>
      <c r="BJ38" s="22"/>
    </row>
    <row r="39" spans="4:62" ht="16.149999999999999" customHeight="1" x14ac:dyDescent="0.15">
      <c r="D39" s="18"/>
      <c r="E39" s="16"/>
      <c r="F39" s="2"/>
      <c r="G39" s="2"/>
      <c r="H39" s="2"/>
      <c r="I39" s="2"/>
      <c r="J39" s="2"/>
      <c r="K39" s="2"/>
      <c r="L39" s="2"/>
      <c r="M39" s="2"/>
      <c r="N39" s="2"/>
      <c r="O39" s="2"/>
      <c r="P39" s="2"/>
      <c r="Q39" s="2"/>
      <c r="R39" s="2"/>
      <c r="S39" s="2"/>
      <c r="T39" s="2"/>
      <c r="U39" s="2"/>
      <c r="V39" s="2"/>
      <c r="W39" s="2"/>
      <c r="X39" s="2"/>
      <c r="AA39" s="201"/>
      <c r="AB39" s="202"/>
      <c r="AC39" s="353"/>
      <c r="AD39" s="354"/>
      <c r="AE39" s="354"/>
      <c r="AF39" s="354"/>
      <c r="AG39" s="354"/>
      <c r="AH39" s="355"/>
      <c r="AI39" s="359"/>
      <c r="AJ39" s="360"/>
      <c r="AK39" s="360"/>
      <c r="AL39" s="360"/>
      <c r="AM39" s="360"/>
      <c r="AN39" s="360"/>
      <c r="AO39" s="361"/>
      <c r="AP39" s="338"/>
      <c r="AQ39" s="339"/>
      <c r="AR39" s="339"/>
      <c r="AS39" s="340"/>
      <c r="BF39" s="71">
        <v>24</v>
      </c>
      <c r="BG39" s="82">
        <f t="shared" si="9"/>
        <v>962</v>
      </c>
      <c r="BH39" s="82">
        <f t="shared" si="9"/>
        <v>978</v>
      </c>
      <c r="BI39" s="72" t="str">
        <f ca="1">IF(COUNTA(INDIRECT(ADDRESS(BG39,2)):INDIRECT(ADDRESS(BH39,2)))&gt;0,COUNTA(INDIRECT(ADDRESS(BG39,2)):INDIRECT(ADDRESS(BH39,2))),"")</f>
        <v/>
      </c>
      <c r="BJ39" s="22"/>
    </row>
    <row r="40" spans="4:62" ht="9" customHeight="1" x14ac:dyDescent="0.15">
      <c r="D40" s="18"/>
      <c r="E40" s="16"/>
      <c r="F40" s="2"/>
      <c r="G40" s="2"/>
      <c r="H40" s="2"/>
      <c r="I40" s="2"/>
      <c r="J40" s="2"/>
      <c r="K40" s="2"/>
      <c r="L40" s="2"/>
      <c r="M40" s="2"/>
      <c r="N40" s="2"/>
      <c r="O40" s="2"/>
      <c r="P40" s="2"/>
      <c r="Q40" s="2"/>
      <c r="R40" s="2"/>
      <c r="S40" s="2"/>
      <c r="T40" s="2"/>
      <c r="U40" s="2"/>
      <c r="V40" s="2"/>
      <c r="W40" s="2"/>
      <c r="X40" s="2"/>
      <c r="AA40" s="30"/>
      <c r="AB40" s="30"/>
      <c r="AC40" s="53"/>
      <c r="AD40" s="53"/>
      <c r="AE40" s="53"/>
      <c r="AF40" s="53"/>
      <c r="AG40" s="53"/>
      <c r="AH40" s="53"/>
      <c r="AI40" s="53"/>
      <c r="AJ40" s="53"/>
      <c r="AK40" s="53"/>
      <c r="AL40" s="53"/>
      <c r="AM40" s="53"/>
      <c r="AN40" s="53"/>
      <c r="AO40" s="11"/>
      <c r="AP40" s="53"/>
      <c r="AQ40" s="31"/>
      <c r="AR40" s="31"/>
      <c r="AS40" s="31"/>
      <c r="BF40" s="71">
        <v>25</v>
      </c>
      <c r="BG40" s="82">
        <f t="shared" si="9"/>
        <v>1003</v>
      </c>
      <c r="BH40" s="82">
        <f t="shared" si="9"/>
        <v>1019</v>
      </c>
      <c r="BI40" s="72" t="str">
        <f ca="1">IF(COUNTA(INDIRECT(ADDRESS(BG40,2)):INDIRECT(ADDRESS(BH40,2)))&gt;0,COUNTA(INDIRECT(ADDRESS(BG40,2)):INDIRECT(ADDRESS(BH40,2))),"")</f>
        <v/>
      </c>
      <c r="BJ40" s="22"/>
    </row>
  </sheetData>
  <dataConsolidate/>
  <mergeCells count="145">
    <mergeCell ref="AA36:AB39"/>
    <mergeCell ref="AC36:AH37"/>
    <mergeCell ref="AJ36:AN37"/>
    <mergeCell ref="AP36:AS37"/>
    <mergeCell ref="AC38:AH39"/>
    <mergeCell ref="AI38:AO39"/>
    <mergeCell ref="AP38:AS39"/>
    <mergeCell ref="AA32:AB32"/>
    <mergeCell ref="AC32:AS32"/>
    <mergeCell ref="X33:Z33"/>
    <mergeCell ref="AC33:AN33"/>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V28:Y28"/>
    <mergeCell ref="Z28:AC28"/>
    <mergeCell ref="AD28:AG28"/>
    <mergeCell ref="AH28:AK28"/>
    <mergeCell ref="AN28:AR28"/>
    <mergeCell ref="AN25:AR25"/>
    <mergeCell ref="B26:E28"/>
    <mergeCell ref="F26:N28"/>
    <mergeCell ref="O26:U28"/>
    <mergeCell ref="V26:Y26"/>
    <mergeCell ref="AH26:AK26"/>
    <mergeCell ref="AN26:AR26"/>
    <mergeCell ref="V27:Y27"/>
    <mergeCell ref="Z27:AC27"/>
    <mergeCell ref="AD27:AG27"/>
    <mergeCell ref="T25:U25"/>
    <mergeCell ref="V25:Y25"/>
    <mergeCell ref="Z25:AC25"/>
    <mergeCell ref="AD25:AG25"/>
    <mergeCell ref="AH25:AK25"/>
    <mergeCell ref="AL25:AM25"/>
    <mergeCell ref="AL23:AM23"/>
    <mergeCell ref="AN23:AR23"/>
    <mergeCell ref="B24:I25"/>
    <mergeCell ref="J24:N25"/>
    <mergeCell ref="T24:U24"/>
    <mergeCell ref="V24:X24"/>
    <mergeCell ref="AH24:AK24"/>
    <mergeCell ref="AN24:AR24"/>
    <mergeCell ref="AH27:AK27"/>
    <mergeCell ref="AN27:AR27"/>
    <mergeCell ref="B20:I21"/>
    <mergeCell ref="J20:N21"/>
    <mergeCell ref="T20:U20"/>
    <mergeCell ref="V20:X20"/>
    <mergeCell ref="AH20:AK20"/>
    <mergeCell ref="AN20:AR20"/>
    <mergeCell ref="AN21:AR21"/>
    <mergeCell ref="B22:I23"/>
    <mergeCell ref="J22:N23"/>
    <mergeCell ref="T22:U22"/>
    <mergeCell ref="V22:X22"/>
    <mergeCell ref="AH22:AK22"/>
    <mergeCell ref="AN22:AR22"/>
    <mergeCell ref="T23:U23"/>
    <mergeCell ref="V23:Y23"/>
    <mergeCell ref="Z23:AC23"/>
    <mergeCell ref="T21:U21"/>
    <mergeCell ref="V21:Y21"/>
    <mergeCell ref="Z21:AC21"/>
    <mergeCell ref="AD21:AG21"/>
    <mergeCell ref="AH21:AK21"/>
    <mergeCell ref="AL21:AM21"/>
    <mergeCell ref="AD23:AG23"/>
    <mergeCell ref="AH23:AK23"/>
    <mergeCell ref="B18:I19"/>
    <mergeCell ref="J18:N19"/>
    <mergeCell ref="T18:U18"/>
    <mergeCell ref="V18:X18"/>
    <mergeCell ref="AH18:AK18"/>
    <mergeCell ref="AN18:AR18"/>
    <mergeCell ref="T19:U19"/>
    <mergeCell ref="V19:Y19"/>
    <mergeCell ref="Z19:AC19"/>
    <mergeCell ref="AD19:AG19"/>
    <mergeCell ref="AH19:AK19"/>
    <mergeCell ref="AL19:AM19"/>
    <mergeCell ref="AN19:AR19"/>
    <mergeCell ref="B16:I17"/>
    <mergeCell ref="J16:N17"/>
    <mergeCell ref="T16:U16"/>
    <mergeCell ref="V16:X16"/>
    <mergeCell ref="AH16:AK16"/>
    <mergeCell ref="AN16:AR16"/>
    <mergeCell ref="B13:I15"/>
    <mergeCell ref="J13:N15"/>
    <mergeCell ref="O13:U15"/>
    <mergeCell ref="Y13:AH13"/>
    <mergeCell ref="AN13:AS13"/>
    <mergeCell ref="AN17:AR17"/>
    <mergeCell ref="T17:U17"/>
    <mergeCell ref="V17:Y17"/>
    <mergeCell ref="Z17:AC17"/>
    <mergeCell ref="AD17:AG17"/>
    <mergeCell ref="AH17:AK17"/>
    <mergeCell ref="AL17:AM17"/>
    <mergeCell ref="BF2:BJ2"/>
    <mergeCell ref="N5:AE6"/>
    <mergeCell ref="AM5:AP6"/>
    <mergeCell ref="BD13:BE14"/>
    <mergeCell ref="V14:Y15"/>
    <mergeCell ref="Z14:AC15"/>
    <mergeCell ref="AD14:AG15"/>
    <mergeCell ref="AH14:AK15"/>
    <mergeCell ref="R10:R12"/>
    <mergeCell ref="S10:S12"/>
    <mergeCell ref="T10:T12"/>
    <mergeCell ref="U10:U12"/>
    <mergeCell ref="V10:V12"/>
    <mergeCell ref="W10:W12"/>
    <mergeCell ref="AP9:AQ11"/>
    <mergeCell ref="AR9:AS11"/>
    <mergeCell ref="AL14:AM15"/>
    <mergeCell ref="AN14:AS14"/>
    <mergeCell ref="BB14:BC14"/>
    <mergeCell ref="AN15:AS15"/>
    <mergeCell ref="B9:I12"/>
    <mergeCell ref="J9:K9"/>
    <mergeCell ref="M9:N9"/>
    <mergeCell ref="O9:T9"/>
    <mergeCell ref="U9:W9"/>
    <mergeCell ref="AL9:AM11"/>
    <mergeCell ref="AN9:AO11"/>
    <mergeCell ref="J10:J12"/>
    <mergeCell ref="K10:K12"/>
    <mergeCell ref="L10:L12"/>
    <mergeCell ref="M10:M12"/>
    <mergeCell ref="N10:N12"/>
    <mergeCell ref="O10:O12"/>
    <mergeCell ref="P10:P12"/>
    <mergeCell ref="Q10:Q12"/>
  </mergeCells>
  <phoneticPr fontId="2"/>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40</vt:i4>
      </vt:variant>
    </vt:vector>
  </HeadingPairs>
  <TitlesOfParts>
    <vt:vector size="42" baseType="lpstr">
      <vt:lpstr>記入用</vt:lpstr>
      <vt:lpstr>記入例</vt:lpstr>
      <vt:lpstr>記入例!_10月</vt:lpstr>
      <vt:lpstr>_10月</vt:lpstr>
      <vt:lpstr>記入例!_11月</vt:lpstr>
      <vt:lpstr>_11月</vt:lpstr>
      <vt:lpstr>記入例!_12月</vt:lpstr>
      <vt:lpstr>_12月</vt:lpstr>
      <vt:lpstr>記入例!_1月</vt:lpstr>
      <vt:lpstr>_1月</vt:lpstr>
      <vt:lpstr>記入例!_2月</vt:lpstr>
      <vt:lpstr>_2月</vt:lpstr>
      <vt:lpstr>記入例!_3月</vt:lpstr>
      <vt:lpstr>_3月</vt:lpstr>
      <vt:lpstr>記入例!_4月</vt:lpstr>
      <vt:lpstr>_4月</vt:lpstr>
      <vt:lpstr>記入例!_5月</vt:lpstr>
      <vt:lpstr>_5月</vt:lpstr>
      <vt:lpstr>記入例!_6月</vt:lpstr>
      <vt:lpstr>_6月</vt:lpstr>
      <vt:lpstr>記入例!_7月</vt:lpstr>
      <vt:lpstr>_7月</vt:lpstr>
      <vt:lpstr>記入例!_8月</vt:lpstr>
      <vt:lpstr>_8月</vt:lpstr>
      <vt:lpstr>記入例!_9月</vt:lpstr>
      <vt:lpstr>_9月</vt:lpstr>
      <vt:lpstr>記入例!空白</vt:lpstr>
      <vt:lpstr>空白</vt:lpstr>
      <vt:lpstr>記入例!対象年1_3月</vt:lpstr>
      <vt:lpstr>対象年1_3月</vt:lpstr>
      <vt:lpstr>記入例!対象年2_3月</vt:lpstr>
      <vt:lpstr>対象年2_3月</vt:lpstr>
      <vt:lpstr>記入例!対象年3月</vt:lpstr>
      <vt:lpstr>対象年3月</vt:lpstr>
      <vt:lpstr>記入例!平31_1</vt:lpstr>
      <vt:lpstr>平31_1</vt:lpstr>
      <vt:lpstr>記入例!平31_2</vt:lpstr>
      <vt:lpstr>平31_2</vt:lpstr>
      <vt:lpstr>記入例!平31_3</vt:lpstr>
      <vt:lpstr>平31_3</vt:lpstr>
      <vt:lpstr>記入例!平31_4</vt:lpstr>
      <vt:lpstr>平31_4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2017-04-17T06:35:03Z</dcterms:created>
  <dcterms:modified xsi:type="dcterms:W3CDTF">2026-07-23T01:17:11Z</dcterms:modified>
</cp:coreProperties>
</file>