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codeName="ThisWorkbook"/>
  <mc:AlternateContent xmlns:mc="http://schemas.openxmlformats.org/markup-compatibility/2006">
    <mc:Choice Requires="x15">
      <x15ac:absPath xmlns:x15ac="http://schemas.microsoft.com/office/spreadsheetml/2010/11/ac" url="S:\shokokai\gifushoko\1.令和4年度\5.企業支援課\901：持続化補助金（事業者）\01：R03年度補正（一般型）\13：実績報告書様式\"/>
    </mc:Choice>
  </mc:AlternateContent>
  <xr:revisionPtr revIDLastSave="0" documentId="8_{BDA53001-A72E-4F13-B674-6AD69D2D75A7}" xr6:coauthVersionLast="36" xr6:coauthVersionMax="36" xr10:uidLastSave="{00000000-0000-0000-0000-000000000000}"/>
  <bookViews>
    <workbookView xWindow="0" yWindow="0" windowWidth="20490" windowHeight="7335" xr2:uid="{00000000-000D-0000-FFFF-FFFF00000000}"/>
  </bookViews>
  <sheets>
    <sheet name="【賃上げ】セルフチェックシート（従業員毎）" sheetId="6" r:id="rId1"/>
    <sheet name="※参考参照データ" sheetId="7" r:id="rId2"/>
  </sheets>
  <definedNames>
    <definedName name="_xlnm.Print_Area" localSheetId="0">'【賃上げ】セルフチェックシート（従業員毎）'!$A$2:$L$73</definedName>
    <definedName name="愛__知" localSheetId="1">※参考参照データ!$B$25</definedName>
    <definedName name="愛__知">#REF!</definedName>
    <definedName name="愛__媛" localSheetId="1">※参考参照データ!$B$40</definedName>
    <definedName name="愛__媛">#REF!</definedName>
    <definedName name="茨__城" localSheetId="1">※参考参照データ!$B$10</definedName>
    <definedName name="茨__城">#REF!</definedName>
    <definedName name="岡__山" localSheetId="1">※参考参照データ!$B$35</definedName>
    <definedName name="岡__山">#REF!</definedName>
    <definedName name="沖__縄" localSheetId="1">※参考参照データ!$B$49</definedName>
    <definedName name="沖__縄">#REF!</definedName>
    <definedName name="岩__手" localSheetId="1">※参考参照データ!$B$5</definedName>
    <definedName name="岩__手">#REF!</definedName>
    <definedName name="岐__阜" localSheetId="1">※参考参照データ!$B$23</definedName>
    <definedName name="岐__阜">#REF!</definedName>
    <definedName name="宮__崎" localSheetId="1">※参考参照データ!$B$47</definedName>
    <definedName name="宮__崎">#REF!</definedName>
    <definedName name="宮__城" localSheetId="1">※参考参照データ!$B$6</definedName>
    <definedName name="宮__城">#REF!</definedName>
    <definedName name="京__都" localSheetId="1">※参考参照データ!$B$28</definedName>
    <definedName name="京__都">#REF!</definedName>
    <definedName name="熊__本" localSheetId="1">※参考参照データ!$B$45</definedName>
    <definedName name="熊__本">#REF!</definedName>
    <definedName name="群__馬" localSheetId="1">※参考参照データ!$B$12</definedName>
    <definedName name="群__馬">#REF!</definedName>
    <definedName name="広__島" localSheetId="1">※参考参照データ!$B$36</definedName>
    <definedName name="広__島">#REF!</definedName>
    <definedName name="香__川" localSheetId="1">※参考参照データ!$B$39</definedName>
    <definedName name="香__川">#REF!</definedName>
    <definedName name="高__知" localSheetId="1">※参考参照データ!$B$41</definedName>
    <definedName name="高__知">#REF!</definedName>
    <definedName name="佐__賀" localSheetId="1">※参考参照データ!$B$43</definedName>
    <definedName name="佐__賀">#REF!</definedName>
    <definedName name="埼__玉" localSheetId="1">※参考参照データ!$B$13</definedName>
    <definedName name="埼__玉">#REF!</definedName>
    <definedName name="三__重" localSheetId="1">※参考参照データ!$B$26</definedName>
    <definedName name="三__重">#REF!</definedName>
    <definedName name="山__形" localSheetId="1">※参考参照データ!$B$8</definedName>
    <definedName name="山__形">#REF!</definedName>
    <definedName name="山__口" localSheetId="1">※参考参照データ!$B$37</definedName>
    <definedName name="山__口">#REF!</definedName>
    <definedName name="山__梨" localSheetId="1">※参考参照データ!$B$21</definedName>
    <definedName name="山__梨">#REF!</definedName>
    <definedName name="滋__賀" localSheetId="1">※参考参照データ!$B$27</definedName>
    <definedName name="滋__賀">#REF!</definedName>
    <definedName name="鹿児島" localSheetId="1">※参考参照データ!$B$48</definedName>
    <definedName name="鹿児島">#REF!</definedName>
    <definedName name="秋__田" localSheetId="1">※参考参照データ!$B$7</definedName>
    <definedName name="秋__田">#REF!</definedName>
    <definedName name="新__潟" localSheetId="1">※参考参照データ!$B$17</definedName>
    <definedName name="新__潟">#REF!</definedName>
    <definedName name="神奈川" localSheetId="1">※参考参照データ!$B$16</definedName>
    <definedName name="神奈川">#REF!</definedName>
    <definedName name="青__森" localSheetId="1">※参考参照データ!$B$4</definedName>
    <definedName name="青__森">#REF!</definedName>
    <definedName name="静__岡" localSheetId="1">※参考参照データ!$B$24</definedName>
    <definedName name="静__岡">#REF!</definedName>
    <definedName name="石__川" localSheetId="1">※参考参照データ!$B$19</definedName>
    <definedName name="石__川">#REF!</definedName>
    <definedName name="千__葉" localSheetId="1">※参考参照データ!$B$14</definedName>
    <definedName name="千__葉">#REF!</definedName>
    <definedName name="大__阪" localSheetId="1">※参考参照データ!$B$29</definedName>
    <definedName name="大__阪">#REF!</definedName>
    <definedName name="大__分" localSheetId="1">※参考参照データ!$B$46</definedName>
    <definedName name="大__分">#REF!</definedName>
    <definedName name="長__崎" localSheetId="1">※参考参照データ!$B$44</definedName>
    <definedName name="長__崎">#REF!</definedName>
    <definedName name="長__野" localSheetId="1">※参考参照データ!$B$22</definedName>
    <definedName name="長__野">#REF!</definedName>
    <definedName name="鳥__取" localSheetId="1">※参考参照データ!$B$33</definedName>
    <definedName name="鳥__取">#REF!</definedName>
    <definedName name="都道府県名" localSheetId="1">※参考参照データ!$A$3:$A$49</definedName>
    <definedName name="都道府県名">#REF!</definedName>
    <definedName name="都道府県名1">#REF!</definedName>
    <definedName name="島__根" localSheetId="1">※参考参照データ!$B$34</definedName>
    <definedName name="島__根">#REF!</definedName>
    <definedName name="東__京" localSheetId="1">※参考参照データ!$B$15</definedName>
    <definedName name="東__京">#REF!</definedName>
    <definedName name="徳__島" localSheetId="1">※参考参照データ!$B$38</definedName>
    <definedName name="徳__島">#REF!</definedName>
    <definedName name="栃__木" localSheetId="1">※参考参照データ!$B$11</definedName>
    <definedName name="栃__木">#REF!</definedName>
    <definedName name="奈__良" localSheetId="1">※参考参照データ!$B$31</definedName>
    <definedName name="奈__良">#REF!</definedName>
    <definedName name="富__山" localSheetId="1">※参考参照データ!$B$18</definedName>
    <definedName name="富__山">#REF!</definedName>
    <definedName name="福__井" localSheetId="1">※参考参照データ!$B$20</definedName>
    <definedName name="福__井">#REF!</definedName>
    <definedName name="福__岡" localSheetId="1">※参考参照データ!$B$42</definedName>
    <definedName name="福__岡">#REF!</definedName>
    <definedName name="福__島" localSheetId="1">※参考参照データ!$B$9</definedName>
    <definedName name="福__島">#REF!</definedName>
    <definedName name="兵__庫" localSheetId="1">※参考参照データ!$B$30</definedName>
    <definedName name="兵__庫">#REF!</definedName>
    <definedName name="北海道" localSheetId="1">※参考参照データ!$B$3</definedName>
    <definedName name="北海道">#REF!</definedName>
    <definedName name="和歌山" localSheetId="1">※参考参照データ!$B$32</definedName>
    <definedName name="和歌山">#REF!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1" i="6" l="1"/>
  <c r="C81" i="6"/>
  <c r="J12" i="6" s="1"/>
  <c r="J14" i="6" s="1"/>
  <c r="E82" i="6"/>
  <c r="C82" i="6"/>
  <c r="K38" i="6" l="1"/>
  <c r="K64" i="6"/>
  <c r="I33" i="6" l="1"/>
  <c r="H83" i="6" s="1"/>
  <c r="I59" i="6"/>
  <c r="I83" i="6" l="1"/>
  <c r="I82" i="6"/>
  <c r="H82" i="6"/>
  <c r="I12" i="6" l="1"/>
  <c r="I14" i="6" s="1"/>
  <c r="F15" i="6" s="1"/>
  <c r="F46" i="6" l="1"/>
  <c r="F42" i="6"/>
  <c r="I42" i="6" l="1"/>
  <c r="H84" i="6" s="1"/>
  <c r="I46" i="6"/>
  <c r="H85" i="6" s="1"/>
  <c r="F68" i="6"/>
  <c r="I68" i="6" s="1"/>
  <c r="F72" i="6"/>
  <c r="I72" i="6" s="1"/>
  <c r="H86" i="6" l="1"/>
  <c r="B95" i="6"/>
  <c r="I85" i="6"/>
  <c r="I84" i="6"/>
  <c r="I86" i="6" s="1"/>
  <c r="B94" i="6" l="1"/>
  <c r="B96" i="6"/>
  <c r="F16" i="6" l="1"/>
</calcChain>
</file>

<file path=xl/sharedStrings.xml><?xml version="1.0" encoding="utf-8"?>
<sst xmlns="http://schemas.openxmlformats.org/spreadsheetml/2006/main" count="169" uniqueCount="123">
  <si>
    <t>基本給</t>
    <rPh sb="0" eb="3">
      <t>キホンキュウ</t>
    </rPh>
    <phoneticPr fontId="1"/>
  </si>
  <si>
    <t>雇入年月日</t>
    <rPh sb="0" eb="1">
      <t>ヤトイ</t>
    </rPh>
    <rPh sb="1" eb="2">
      <t>ニュウ</t>
    </rPh>
    <rPh sb="2" eb="5">
      <t>ネンガッピ</t>
    </rPh>
    <phoneticPr fontId="1"/>
  </si>
  <si>
    <t>所属</t>
    <rPh sb="0" eb="2">
      <t>ショゾク</t>
    </rPh>
    <phoneticPr fontId="1"/>
  </si>
  <si>
    <t>職名</t>
    <rPh sb="0" eb="2">
      <t>ショクメイ</t>
    </rPh>
    <phoneticPr fontId="1"/>
  </si>
  <si>
    <t>持続化　太郎</t>
    <rPh sb="0" eb="3">
      <t>ジゾクカ</t>
    </rPh>
    <rPh sb="4" eb="6">
      <t>タロウ</t>
    </rPh>
    <phoneticPr fontId="1"/>
  </si>
  <si>
    <t>営業部</t>
    <rPh sb="0" eb="2">
      <t>エイギョウ</t>
    </rPh>
    <rPh sb="2" eb="3">
      <t>ブ</t>
    </rPh>
    <phoneticPr fontId="1"/>
  </si>
  <si>
    <t>各種手当</t>
    <rPh sb="0" eb="4">
      <t>カクシュテアテ</t>
    </rPh>
    <phoneticPr fontId="1"/>
  </si>
  <si>
    <t>1ヶ月平均
所定労働時間</t>
    <rPh sb="2" eb="3">
      <t>ゲツ</t>
    </rPh>
    <rPh sb="3" eb="5">
      <t>ヘイキン</t>
    </rPh>
    <rPh sb="6" eb="8">
      <t>ショテイ</t>
    </rPh>
    <rPh sb="8" eb="12">
      <t>ロウドウジカン</t>
    </rPh>
    <phoneticPr fontId="1"/>
  </si>
  <si>
    <t>＝</t>
    <phoneticPr fontId="1"/>
  </si>
  <si>
    <t>●●</t>
    <phoneticPr fontId="1"/>
  </si>
  <si>
    <t>1年の暦日数</t>
    <rPh sb="1" eb="2">
      <t>ネン</t>
    </rPh>
    <rPh sb="3" eb="4">
      <t>コヨミ</t>
    </rPh>
    <rPh sb="4" eb="6">
      <t>ニッスウ</t>
    </rPh>
    <phoneticPr fontId="1"/>
  </si>
  <si>
    <t>年間休日日数</t>
    <rPh sb="0" eb="2">
      <t>ネンカン</t>
    </rPh>
    <rPh sb="2" eb="4">
      <t>キュウジツ</t>
    </rPh>
    <rPh sb="4" eb="6">
      <t>ニッスウ</t>
    </rPh>
    <phoneticPr fontId="1"/>
  </si>
  <si>
    <t>1日あたり
所定労働時間</t>
    <rPh sb="1" eb="2">
      <t>ニチ</t>
    </rPh>
    <rPh sb="6" eb="8">
      <t>ショテイ</t>
    </rPh>
    <rPh sb="8" eb="12">
      <t>ロウドウジカン</t>
    </rPh>
    <phoneticPr fontId="1"/>
  </si>
  <si>
    <t>年間月数</t>
    <rPh sb="0" eb="2">
      <t>ネンカン</t>
    </rPh>
    <rPh sb="2" eb="4">
      <t>ゲッスウ</t>
    </rPh>
    <phoneticPr fontId="1"/>
  </si>
  <si>
    <t>社員</t>
    <rPh sb="0" eb="2">
      <t>シャイン</t>
    </rPh>
    <phoneticPr fontId="1"/>
  </si>
  <si>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</si>
  <si>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</si>
  <si>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</si>
  <si>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</si>
  <si>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</si>
  <si>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</si>
  <si>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</si>
  <si>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</si>
  <si>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</si>
  <si>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</si>
  <si>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</si>
  <si>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</si>
  <si>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</si>
  <si>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</si>
  <si>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</si>
  <si>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</si>
  <si>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</si>
  <si>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</si>
  <si>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</si>
  <si>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</si>
  <si>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</si>
  <si>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</si>
  <si>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</si>
  <si>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</si>
  <si>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</si>
  <si>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</si>
  <si>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</si>
  <si>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</si>
  <si>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</si>
  <si>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</si>
  <si>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</si>
  <si>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</si>
  <si>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</si>
  <si>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</si>
  <si>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</si>
  <si>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</si>
  <si>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</si>
  <si>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</si>
  <si>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</si>
  <si>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</si>
  <si>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</si>
  <si>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</si>
  <si>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</si>
  <si>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</si>
  <si>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</si>
  <si>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</si>
  <si>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</si>
  <si>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氏名</t>
    <rPh sb="0" eb="2">
      <t>シメイ</t>
    </rPh>
    <phoneticPr fontId="1"/>
  </si>
  <si>
    <t>1日の
所定労働時間</t>
    <rPh sb="1" eb="2">
      <t>ニチ</t>
    </rPh>
    <rPh sb="4" eb="6">
      <t>ショテイ</t>
    </rPh>
    <rPh sb="6" eb="10">
      <t>ロウドウジカン</t>
    </rPh>
    <phoneticPr fontId="1"/>
  </si>
  <si>
    <t>1年間の歩合給</t>
    <rPh sb="1" eb="3">
      <t>ネンカン</t>
    </rPh>
    <rPh sb="4" eb="7">
      <t>ブアイキュウ</t>
    </rPh>
    <phoneticPr fontId="1"/>
  </si>
  <si>
    <t>都道府県名</t>
    <rPh sb="0" eb="5">
      <t>トドウフケンメイ</t>
    </rPh>
    <phoneticPr fontId="1"/>
  </si>
  <si>
    <t>基本情報</t>
    <rPh sb="0" eb="2">
      <t>キホン</t>
    </rPh>
    <rPh sb="2" eb="4">
      <t>ジョウホウ</t>
    </rPh>
    <phoneticPr fontId="1"/>
  </si>
  <si>
    <t>差額　（B)－（A）</t>
    <rPh sb="0" eb="2">
      <t>サガク</t>
    </rPh>
    <phoneticPr fontId="1"/>
  </si>
  <si>
    <t>◆月給制の方はこちら</t>
    <rPh sb="1" eb="4">
      <t>ゲッキュウセイ</t>
    </rPh>
    <phoneticPr fontId="1"/>
  </si>
  <si>
    <t>◆時給制の方はこちら</t>
    <rPh sb="1" eb="3">
      <t>ジキュウ</t>
    </rPh>
    <rPh sb="3" eb="4">
      <t>セイ</t>
    </rPh>
    <phoneticPr fontId="1"/>
  </si>
  <si>
    <t>月平均所定労働時間の算出</t>
    <rPh sb="0" eb="1">
      <t>ツキ</t>
    </rPh>
    <rPh sb="1" eb="3">
      <t>ヘイキン</t>
    </rPh>
    <rPh sb="3" eb="5">
      <t>ショテイ</t>
    </rPh>
    <rPh sb="5" eb="7">
      <t>ロウドウ</t>
    </rPh>
    <rPh sb="7" eb="9">
      <t>ジカン</t>
    </rPh>
    <rPh sb="10" eb="12">
      <t>サンシュツ</t>
    </rPh>
    <phoneticPr fontId="1"/>
  </si>
  <si>
    <t>事業場内最低賃金（B)</t>
    <rPh sb="0" eb="4">
      <t>ジギョウジョウナイ</t>
    </rPh>
    <rPh sb="4" eb="6">
      <t>サイテイ</t>
    </rPh>
    <rPh sb="6" eb="8">
      <t>チンギン</t>
    </rPh>
    <phoneticPr fontId="1"/>
  </si>
  <si>
    <t>表面【申請時】</t>
  </si>
  <si>
    <t>◆日給制の方はこちら</t>
    <rPh sb="1" eb="4">
      <t>ニッキュウセイ</t>
    </rPh>
    <phoneticPr fontId="1"/>
  </si>
  <si>
    <t>◆歩合給（インセンティブ給）の方はこちら（歩合給部分の時間換算額の算定方法）</t>
    <rPh sb="1" eb="3">
      <t>ブアイ</t>
    </rPh>
    <rPh sb="3" eb="4">
      <t>キュウ</t>
    </rPh>
    <rPh sb="12" eb="13">
      <t>キュウ</t>
    </rPh>
    <rPh sb="15" eb="16">
      <t>カタ</t>
    </rPh>
    <rPh sb="21" eb="23">
      <t>ブアイ</t>
    </rPh>
    <rPh sb="23" eb="24">
      <t>キュウ</t>
    </rPh>
    <rPh sb="24" eb="26">
      <t>ブブン</t>
    </rPh>
    <rPh sb="27" eb="29">
      <t>ジカン</t>
    </rPh>
    <rPh sb="29" eb="31">
      <t>カンサン</t>
    </rPh>
    <rPh sb="31" eb="32">
      <t>ガク</t>
    </rPh>
    <rPh sb="33" eb="35">
      <t>サンテイ</t>
    </rPh>
    <rPh sb="35" eb="37">
      <t>ホウホウ</t>
    </rPh>
    <phoneticPr fontId="1"/>
  </si>
  <si>
    <t>◆月給制・歩合制の方は記載してください。</t>
    <rPh sb="11" eb="13">
      <t>キサイ</t>
    </rPh>
    <phoneticPr fontId="1"/>
  </si>
  <si>
    <t>※該当箇所にご記入ください。</t>
    <rPh sb="7" eb="9">
      <t>キニュウ</t>
    </rPh>
    <phoneticPr fontId="1"/>
  </si>
  <si>
    <t>裏面【実績報告書提出時点】</t>
    <rPh sb="0" eb="1">
      <t>ウラ</t>
    </rPh>
    <rPh sb="1" eb="2">
      <t>メン</t>
    </rPh>
    <rPh sb="3" eb="5">
      <t>ジッセキ</t>
    </rPh>
    <rPh sb="5" eb="8">
      <t>ホウコクショ</t>
    </rPh>
    <rPh sb="8" eb="10">
      <t>テイシュツ</t>
    </rPh>
    <rPh sb="10" eb="12">
      <t>ジテン</t>
    </rPh>
    <phoneticPr fontId="1"/>
  </si>
  <si>
    <t>【実績報告書提出時点】において直近１か月で支給している賃金を算出するためのシートです。</t>
    <rPh sb="1" eb="3">
      <t>ジッセキ</t>
    </rPh>
    <rPh sb="3" eb="6">
      <t>ホウコクショ</t>
    </rPh>
    <rPh sb="6" eb="8">
      <t>テイシュツ</t>
    </rPh>
    <phoneticPr fontId="1"/>
  </si>
  <si>
    <t>【申請時点】において直近１か月で支給している賃金を算出するためのシートです。</t>
    <phoneticPr fontId="1"/>
  </si>
  <si>
    <t>月平均所定労働時間の算出</t>
    <rPh sb="1" eb="2">
      <t>ツキ</t>
    </rPh>
    <rPh sb="2" eb="4">
      <t>ヘイキン</t>
    </rPh>
    <rPh sb="4" eb="6">
      <t>ショテイ</t>
    </rPh>
    <rPh sb="6" eb="8">
      <t>ロウドウ</t>
    </rPh>
    <rPh sb="8" eb="10">
      <t>ジカンサンシュツ</t>
    </rPh>
    <phoneticPr fontId="1"/>
  </si>
  <si>
    <t>事業場内最低賃金(B)の算出</t>
    <rPh sb="12" eb="14">
      <t>サンシュツ</t>
    </rPh>
    <phoneticPr fontId="1"/>
  </si>
  <si>
    <t>会社名</t>
    <rPh sb="0" eb="3">
      <t>カイシャメイ</t>
    </rPh>
    <phoneticPr fontId="1"/>
  </si>
  <si>
    <t>時間単価（B）</t>
    <rPh sb="0" eb="2">
      <t>ジカン</t>
    </rPh>
    <rPh sb="2" eb="4">
      <t>タンカ</t>
    </rPh>
    <phoneticPr fontId="1"/>
  </si>
  <si>
    <t>1時間当たりの支給額
（時間単価）</t>
    <rPh sb="1" eb="3">
      <t>ジカン</t>
    </rPh>
    <rPh sb="3" eb="4">
      <t>ア</t>
    </rPh>
    <rPh sb="7" eb="10">
      <t>シキュウガク</t>
    </rPh>
    <rPh sb="12" eb="14">
      <t>ジカン</t>
    </rPh>
    <rPh sb="14" eb="16">
      <t>タンカタンカ</t>
    </rPh>
    <phoneticPr fontId="1"/>
  </si>
  <si>
    <t>1時間当たりの支給額
（時間単価）</t>
    <rPh sb="1" eb="3">
      <t>ジカン</t>
    </rPh>
    <rPh sb="3" eb="4">
      <t>ア</t>
    </rPh>
    <rPh sb="7" eb="10">
      <t>シキュウガク</t>
    </rPh>
    <rPh sb="12" eb="14">
      <t>ジカン</t>
    </rPh>
    <rPh sb="14" eb="16">
      <t>タンカ</t>
    </rPh>
    <phoneticPr fontId="1"/>
  </si>
  <si>
    <r>
      <t>従業員一人一人の時間単価を算出し、</t>
    </r>
    <r>
      <rPr>
        <u/>
        <sz val="14"/>
        <color theme="1"/>
        <rFont val="Meiryo UI"/>
        <family val="3"/>
        <charset val="128"/>
      </rPr>
      <t>そのうち一番低い時間単価</t>
    </r>
    <r>
      <rPr>
        <sz val="14"/>
        <color theme="1"/>
        <rFont val="Meiryo UI"/>
        <family val="3"/>
        <charset val="128"/>
      </rPr>
      <t>が事業場内最低賃金となります。
以下の給与形態から該当する箇所をご記入いただくことで、時間単価を算出することができます。</t>
    </r>
    <rPh sb="0" eb="3">
      <t>ジュウギョウイン</t>
    </rPh>
    <rPh sb="3" eb="7">
      <t>ヒトリヒトリ</t>
    </rPh>
    <rPh sb="13" eb="15">
      <t>サンシュツ</t>
    </rPh>
    <rPh sb="21" eb="23">
      <t>イチバン</t>
    </rPh>
    <rPh sb="23" eb="24">
      <t>ヒク</t>
    </rPh>
    <rPh sb="25" eb="27">
      <t>ジカン</t>
    </rPh>
    <rPh sb="27" eb="29">
      <t>タンカ</t>
    </rPh>
    <rPh sb="30" eb="38">
      <t>ジギョウジョウナイサイテイチンギン</t>
    </rPh>
    <rPh sb="45" eb="47">
      <t>イカ</t>
    </rPh>
    <rPh sb="48" eb="50">
      <t>キュウヨ</t>
    </rPh>
    <rPh sb="50" eb="52">
      <t>ケイタイ</t>
    </rPh>
    <rPh sb="54" eb="56">
      <t>ガイトウ</t>
    </rPh>
    <rPh sb="58" eb="60">
      <t>カショ</t>
    </rPh>
    <rPh sb="62" eb="64">
      <t>キニュウ</t>
    </rPh>
    <rPh sb="72" eb="74">
      <t>ジカン</t>
    </rPh>
    <phoneticPr fontId="1"/>
  </si>
  <si>
    <t>※端数は切捨て</t>
    <rPh sb="1" eb="3">
      <t>ハスウ</t>
    </rPh>
    <rPh sb="4" eb="6">
      <t>キリス</t>
    </rPh>
    <phoneticPr fontId="1"/>
  </si>
  <si>
    <t>事業場内最低賃金(D)の算出</t>
    <rPh sb="12" eb="14">
      <t>サンシュツ</t>
    </rPh>
    <phoneticPr fontId="1"/>
  </si>
  <si>
    <t>時間単価（D）</t>
    <rPh sb="0" eb="2">
      <t>ジカン</t>
    </rPh>
    <rPh sb="2" eb="4">
      <t>タンカ</t>
    </rPh>
    <phoneticPr fontId="1"/>
  </si>
  <si>
    <t>※最新の地域別最低賃金については、申請者ご自身でも厚生労働省等のHP等からご確認ください</t>
    <phoneticPr fontId="1"/>
  </si>
  <si>
    <t>地域別最低賃金　 （A)</t>
    <rPh sb="0" eb="3">
      <t>チイキベツサイテイチンギン</t>
    </rPh>
    <phoneticPr fontId="1"/>
  </si>
  <si>
    <t>※端数は四捨五入</t>
    <rPh sb="1" eb="3">
      <t>ハスウ</t>
    </rPh>
    <rPh sb="4" eb="8">
      <t>シシャゴニュウ</t>
    </rPh>
    <phoneticPr fontId="1"/>
  </si>
  <si>
    <t>※申請時に事業場内最低賃金が地域別最低賃金を下回っている場合は申請できません。</t>
    <rPh sb="1" eb="4">
      <t>シンセイジ</t>
    </rPh>
    <rPh sb="5" eb="8">
      <t>ジギョウジョウ</t>
    </rPh>
    <rPh sb="8" eb="9">
      <t>ナイ</t>
    </rPh>
    <rPh sb="9" eb="11">
      <t>サイテイ</t>
    </rPh>
    <rPh sb="11" eb="13">
      <t>チンギン</t>
    </rPh>
    <rPh sb="14" eb="16">
      <t>チイキ</t>
    </rPh>
    <rPh sb="16" eb="17">
      <t>ベツ</t>
    </rPh>
    <rPh sb="17" eb="19">
      <t>サイテイ</t>
    </rPh>
    <rPh sb="19" eb="21">
      <t>チンギン</t>
    </rPh>
    <rPh sb="22" eb="24">
      <t>シタマワ</t>
    </rPh>
    <rPh sb="28" eb="30">
      <t>バアイ</t>
    </rPh>
    <rPh sb="31" eb="33">
      <t>シンセイ</t>
    </rPh>
    <phoneticPr fontId="1"/>
  </si>
  <si>
    <t>令和3年度改定</t>
    <rPh sb="0" eb="2">
      <t>レイワ</t>
    </rPh>
    <rPh sb="3" eb="5">
      <t>ネンド</t>
    </rPh>
    <rPh sb="5" eb="7">
      <t>カイテイ</t>
    </rPh>
    <phoneticPr fontId="1"/>
  </si>
  <si>
    <t>令和４年度改定</t>
    <rPh sb="0" eb="2">
      <t>レイワ</t>
    </rPh>
    <rPh sb="3" eb="5">
      <t>ネンド</t>
    </rPh>
    <rPh sb="5" eb="7">
      <t>カイテイ</t>
    </rPh>
    <phoneticPr fontId="1"/>
  </si>
  <si>
    <t> 都道府県名</t>
    <phoneticPr fontId="1"/>
  </si>
  <si>
    <t>最低賃金時間額【円】</t>
    <phoneticPr fontId="1"/>
  </si>
  <si>
    <t>改定日</t>
    <rPh sb="0" eb="3">
      <t>カイテイビ</t>
    </rPh>
    <phoneticPr fontId="1"/>
  </si>
  <si>
    <t>より前</t>
  </si>
  <si>
    <t>以降</t>
  </si>
  <si>
    <t>【賃金引上げ枠での申請・採択者向け】 セルフチェックシート（従業員毎）</t>
    <rPh sb="1" eb="3">
      <t>チンギン</t>
    </rPh>
    <rPh sb="3" eb="5">
      <t>ヒキア</t>
    </rPh>
    <rPh sb="6" eb="7">
      <t>ワク</t>
    </rPh>
    <rPh sb="9" eb="11">
      <t>シンセイ</t>
    </rPh>
    <rPh sb="12" eb="14">
      <t>サイタク</t>
    </rPh>
    <rPh sb="14" eb="15">
      <t>シャ</t>
    </rPh>
    <rPh sb="15" eb="16">
      <t>ム</t>
    </rPh>
    <rPh sb="30" eb="33">
      <t>ジュウギョウイン</t>
    </rPh>
    <rPh sb="33" eb="34">
      <t>ゴト</t>
    </rPh>
    <phoneticPr fontId="1"/>
  </si>
  <si>
    <t>申請時</t>
    <rPh sb="0" eb="3">
      <t>シンセイジ</t>
    </rPh>
    <phoneticPr fontId="1"/>
  </si>
  <si>
    <t>時給</t>
    <rPh sb="0" eb="2">
      <t>ジキュウ</t>
    </rPh>
    <phoneticPr fontId="1"/>
  </si>
  <si>
    <t>日給</t>
    <rPh sb="0" eb="2">
      <t>ニッキュウ</t>
    </rPh>
    <phoneticPr fontId="1"/>
  </si>
  <si>
    <t>月給</t>
    <rPh sb="0" eb="2">
      <t>ゲッキュウ</t>
    </rPh>
    <phoneticPr fontId="1"/>
  </si>
  <si>
    <t>歩合</t>
    <rPh sb="0" eb="2">
      <t>ブアイ</t>
    </rPh>
    <phoneticPr fontId="1"/>
  </si>
  <si>
    <t>実績時</t>
    <rPh sb="0" eb="3">
      <t>ジッセキジ</t>
    </rPh>
    <phoneticPr fontId="1"/>
  </si>
  <si>
    <t>コメント表示</t>
    <rPh sb="4" eb="6">
      <t>ヒョウジ</t>
    </rPh>
    <phoneticPr fontId="1"/>
  </si>
  <si>
    <t>実績時点の事業場内最低賃金が、実績時点の地域別最低賃金を下回っているため、要件を満たしていません。</t>
    <rPh sb="0" eb="4">
      <t>ジッセキジテン</t>
    </rPh>
    <rPh sb="5" eb="13">
      <t>ジギョウバナイサイテイチンギン</t>
    </rPh>
    <rPh sb="15" eb="19">
      <t>ジッセキジテン</t>
    </rPh>
    <rPh sb="20" eb="27">
      <t>チイキベツサイテイチンギン</t>
    </rPh>
    <rPh sb="28" eb="30">
      <t>シタマワ</t>
    </rPh>
    <rPh sb="37" eb="39">
      <t>ヨウケン</t>
    </rPh>
    <rPh sb="40" eb="41">
      <t>ミ</t>
    </rPh>
    <phoneticPr fontId="1"/>
  </si>
  <si>
    <t>申請時の地域別最低賃金＋30円になっていないため、要件を満たしていません。</t>
    <rPh sb="0" eb="3">
      <t>シンセイジ</t>
    </rPh>
    <rPh sb="4" eb="6">
      <t>チイキ</t>
    </rPh>
    <rPh sb="6" eb="7">
      <t>ベツ</t>
    </rPh>
    <rPh sb="7" eb="9">
      <t>サイテイ</t>
    </rPh>
    <rPh sb="9" eb="11">
      <t>チンギン</t>
    </rPh>
    <rPh sb="14" eb="15">
      <t>エン</t>
    </rPh>
    <rPh sb="25" eb="27">
      <t>ヨウケン</t>
    </rPh>
    <rPh sb="28" eb="29">
      <t>ミ</t>
    </rPh>
    <phoneticPr fontId="1"/>
  </si>
  <si>
    <t>最安</t>
    <rPh sb="0" eb="2">
      <t>サイヤス</t>
    </rPh>
    <phoneticPr fontId="1"/>
  </si>
  <si>
    <t>参考</t>
    <rPh sb="0" eb="2">
      <t>サンコウ</t>
    </rPh>
    <phoneticPr fontId="1"/>
  </si>
  <si>
    <t>←申請日を入力すると自動で反映されます。</t>
    <rPh sb="1" eb="4">
      <t>シンセイビ</t>
    </rPh>
    <rPh sb="5" eb="7">
      <t>ニュウリョク</t>
    </rPh>
    <rPh sb="10" eb="12">
      <t>ジドウ</t>
    </rPh>
    <rPh sb="13" eb="15">
      <t>ハンエイ</t>
    </rPh>
    <phoneticPr fontId="1"/>
  </si>
  <si>
    <t>←都道府県を選択してください。</t>
    <rPh sb="1" eb="5">
      <t>トドウフケン</t>
    </rPh>
    <rPh sb="6" eb="8">
      <t>センタク</t>
    </rPh>
    <phoneticPr fontId="1"/>
  </si>
  <si>
    <t>申請書/実績報告書　記入日</t>
    <rPh sb="0" eb="2">
      <t>シンセイ</t>
    </rPh>
    <rPh sb="2" eb="3">
      <t>ショ</t>
    </rPh>
    <rPh sb="4" eb="6">
      <t>ジッセキ</t>
    </rPh>
    <rPh sb="6" eb="9">
      <t>ホウコクショ</t>
    </rPh>
    <rPh sb="10" eb="12">
      <t>キニュウ</t>
    </rPh>
    <rPh sb="12" eb="13">
      <t>ビ</t>
    </rPh>
    <phoneticPr fontId="1"/>
  </si>
  <si>
    <t>←西暦・半角で入力してください。
　　（例：2022/10/1）</t>
    <rPh sb="1" eb="3">
      <t>セイレキ</t>
    </rPh>
    <rPh sb="4" eb="6">
      <t>ハンカク</t>
    </rPh>
    <rPh sb="7" eb="9">
      <t>ニュウリョク</t>
    </rPh>
    <rPh sb="20" eb="21">
      <t>レイ</t>
    </rPh>
    <phoneticPr fontId="1"/>
  </si>
  <si>
    <t>申請時の差額が30円以上の場合、実績報告書提出時の事業場内最低賃金が [申請時の(B) +30円以上]でなければ補助金を受け取れません。</t>
    <rPh sb="0" eb="2">
      <t>シンセイ</t>
    </rPh>
    <rPh sb="2" eb="3">
      <t>ジ</t>
    </rPh>
    <rPh sb="4" eb="6">
      <t>サガク</t>
    </rPh>
    <rPh sb="9" eb="12">
      <t>エンイジョウ</t>
    </rPh>
    <rPh sb="13" eb="15">
      <t>バアイ</t>
    </rPh>
    <rPh sb="16" eb="18">
      <t>ジッセキ</t>
    </rPh>
    <rPh sb="18" eb="21">
      <t>ホウコクショ</t>
    </rPh>
    <rPh sb="21" eb="23">
      <t>テイシュツ</t>
    </rPh>
    <rPh sb="23" eb="24">
      <t>ジ</t>
    </rPh>
    <rPh sb="25" eb="27">
      <t>ジギョウ</t>
    </rPh>
    <rPh sb="27" eb="28">
      <t>バ</t>
    </rPh>
    <rPh sb="28" eb="29">
      <t>ナイ</t>
    </rPh>
    <rPh sb="29" eb="31">
      <t>サイテイ</t>
    </rPh>
    <rPh sb="31" eb="33">
      <t>チンギン</t>
    </rPh>
    <rPh sb="36" eb="39">
      <t>シンセイジ</t>
    </rPh>
    <rPh sb="47" eb="50">
      <t>エンイジョウ</t>
    </rPh>
    <rPh sb="56" eb="59">
      <t>ホジョキン</t>
    </rPh>
    <rPh sb="60" eb="61">
      <t>ウ</t>
    </rPh>
    <rPh sb="62" eb="63">
      <t>ト</t>
    </rPh>
    <phoneticPr fontId="1"/>
  </si>
  <si>
    <r>
      <t xml:space="preserve"> 事業場内最低賃金を算出するには、従業員全員分（アルバイト等含む）の時間当たりの単価を従業員ごとに算出する必要があります。
この用紙を従業員の人数分コピーしてご活用ください。
実績報告書を提出する際には、「申請時点」及び「実績報告時点」における事業場内最低賃金の算出が必要です。
賃金引上げ枠の申請要件は、補助事業の終了時点において、</t>
    </r>
    <r>
      <rPr>
        <u/>
        <sz val="14"/>
        <color theme="1"/>
        <rFont val="Meiryo UI"/>
        <family val="3"/>
        <charset val="128"/>
      </rPr>
      <t>事業場内最低賃金が申請時の地域別最低賃金より＋３０円以上であること</t>
    </r>
    <r>
      <rPr>
        <sz val="14"/>
        <color theme="1"/>
        <rFont val="Meiryo UI"/>
        <family val="3"/>
        <charset val="128"/>
      </rPr>
      <t>ですが、【申請時】の差額が30円以上の場合は、</t>
    </r>
    <r>
      <rPr>
        <b/>
        <u/>
        <sz val="14"/>
        <color theme="1"/>
        <rFont val="Meiryo UI"/>
        <family val="3"/>
        <charset val="128"/>
      </rPr>
      <t>実績報告書提出時の事業場内最低賃金が [申請時の(B) +30円以上]でないと、補助金を受け取ることができません。</t>
    </r>
    <rPh sb="1" eb="3">
      <t>ジギョウ</t>
    </rPh>
    <rPh sb="3" eb="5">
      <t>ジョウナイ</t>
    </rPh>
    <rPh sb="5" eb="7">
      <t>サイテイ</t>
    </rPh>
    <rPh sb="7" eb="9">
      <t>チンギン</t>
    </rPh>
    <rPh sb="10" eb="12">
      <t>サンシュツ</t>
    </rPh>
    <rPh sb="17" eb="20">
      <t>ジュウギョウイン</t>
    </rPh>
    <rPh sb="20" eb="22">
      <t>ゼンイン</t>
    </rPh>
    <rPh sb="22" eb="23">
      <t>ブン</t>
    </rPh>
    <rPh sb="29" eb="30">
      <t>トウ</t>
    </rPh>
    <rPh sb="30" eb="31">
      <t>フク</t>
    </rPh>
    <rPh sb="34" eb="36">
      <t>ジカン</t>
    </rPh>
    <rPh sb="36" eb="37">
      <t>ア</t>
    </rPh>
    <rPh sb="40" eb="42">
      <t>タンカ</t>
    </rPh>
    <rPh sb="43" eb="46">
      <t>ジュウギョウイン</t>
    </rPh>
    <rPh sb="49" eb="51">
      <t>サンシュツ</t>
    </rPh>
    <rPh sb="53" eb="55">
      <t>ヒツヨウ</t>
    </rPh>
    <rPh sb="64" eb="66">
      <t>ヨウシ</t>
    </rPh>
    <rPh sb="67" eb="70">
      <t>ジュウギョウイン</t>
    </rPh>
    <rPh sb="71" eb="74">
      <t>ニンズウブン</t>
    </rPh>
    <rPh sb="80" eb="82">
      <t>カツヨウ</t>
    </rPh>
    <rPh sb="88" eb="90">
      <t>ジッセキ</t>
    </rPh>
    <rPh sb="90" eb="92">
      <t>ホウコク</t>
    </rPh>
    <rPh sb="92" eb="93">
      <t>ショ</t>
    </rPh>
    <rPh sb="94" eb="96">
      <t>テイシュツ</t>
    </rPh>
    <rPh sb="98" eb="99">
      <t>サイ</t>
    </rPh>
    <rPh sb="103" eb="106">
      <t>シンセイジ</t>
    </rPh>
    <rPh sb="106" eb="107">
      <t>テン</t>
    </rPh>
    <rPh sb="108" eb="109">
      <t>オヨ</t>
    </rPh>
    <rPh sb="111" eb="113">
      <t>ジッセキ</t>
    </rPh>
    <rPh sb="113" eb="115">
      <t>ホウコク</t>
    </rPh>
    <rPh sb="115" eb="117">
      <t>ジテン</t>
    </rPh>
    <rPh sb="122" eb="130">
      <t>ジギョウジョウナイサイテイチンギン</t>
    </rPh>
    <rPh sb="131" eb="133">
      <t>サンシュツ</t>
    </rPh>
    <rPh sb="134" eb="136">
      <t>ヒツヨウ</t>
    </rPh>
    <rPh sb="140" eb="144">
      <t>チンギンヒキア</t>
    </rPh>
    <rPh sb="145" eb="146">
      <t>ワク</t>
    </rPh>
    <rPh sb="147" eb="151">
      <t>シンセイヨウケン</t>
    </rPh>
    <phoneticPr fontId="1"/>
  </si>
  <si>
    <t>←事業場内最低賃金が地域別最低賃金を下回る場合はエラーとなります。</t>
    <phoneticPr fontId="1"/>
  </si>
  <si>
    <t>【申請時点】</t>
    <rPh sb="1" eb="4">
      <t>シンセイジ</t>
    </rPh>
    <rPh sb="4" eb="5">
      <t>テン</t>
    </rPh>
    <phoneticPr fontId="1"/>
  </si>
  <si>
    <r>
      <t>←全従業員分を計算し、</t>
    </r>
    <r>
      <rPr>
        <b/>
        <sz val="10"/>
        <color rgb="FFFF0000"/>
        <rFont val="Meiryo UI"/>
        <family val="3"/>
        <charset val="128"/>
      </rPr>
      <t>申請時に</t>
    </r>
    <r>
      <rPr>
        <sz val="10"/>
        <color theme="1"/>
        <rFont val="Meiryo UI"/>
        <family val="2"/>
        <charset val="128"/>
      </rPr>
      <t>一番低い時間単価を入力します。</t>
    </r>
    <rPh sb="11" eb="14">
      <t>シンセイジ</t>
    </rPh>
    <rPh sb="19" eb="23">
      <t>ジカンタンカ</t>
    </rPh>
    <phoneticPr fontId="1"/>
  </si>
  <si>
    <t>【実績報告時点】</t>
    <rPh sb="1" eb="3">
      <t>ジッセキ</t>
    </rPh>
    <rPh sb="3" eb="5">
      <t>ホウコク</t>
    </rPh>
    <rPh sb="5" eb="7">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</si>
</sst>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7" formatCode="0&quot;ヶ月&quot;"/>
    <numFmt numFmtId="178" formatCode="#,##0&quot;円&quot;;\-#,##0"/>
    <numFmt numFmtId="179" formatCode="0.0_);[Red]\(0.0\)"/>
  </numFmts>
  <fonts count="32" x14ac:knownFonts="1">
    <font>
      <sz val="10"/>
      <color theme="1"/>
      <name val="Meiryo UI"/>
      <family val="2"/>
      <charset val="128"/>
    </font>
    <font>
      <sz val="6"/>
      <name val="Meiryo UI"/>
      <family val="2"/>
      <charset val="128"/>
    </font>
    <font>
      <sz val="10"/>
      <color theme="1"/>
      <name val="Meiryo UI"/>
      <family val="2"/>
      <charset val="128"/>
    </font>
    <font>
      <sz val="14"/>
      <color theme="1"/>
      <name val="Meiryo UI"/>
      <family val="2"/>
      <charset val="128"/>
    </font>
    <font>
      <sz val="20"/>
      <color theme="1"/>
      <name val="Meiryo UI"/>
      <family val="2"/>
      <charset val="128"/>
    </font>
    <font>
      <b/>
      <sz val="10"/>
      <color theme="1"/>
      <name val="Meiryo UI"/>
      <family val="3"/>
      <charset val="128"/>
    </font>
    <font>
      <sz val="10"/>
      <color theme="1"/>
      <name val="Meiryo UI"/>
      <family val="3"/>
      <charset val="128"/>
    </font>
    <font>
      <sz val="7"/>
      <color rgb="FF000000"/>
      <name val="ＭＳ Ｐゴシック"/>
      <family val="3"/>
      <charset val="128"/>
    </font>
    <font>
      <sz val="12"/>
      <color theme="1"/>
      <name val="Meiryo UI"/>
      <family val="2"/>
      <charset val="128"/>
    </font>
    <font>
      <sz val="12"/>
      <color theme="1"/>
      <name val="Meiryo UI"/>
      <family val="3"/>
      <charset val="128"/>
    </font>
    <font>
      <sz val="12"/>
      <color theme="1"/>
      <name val="ＭＳ Ｐゴシック"/>
      <family val="3"/>
      <charset val="128"/>
      <scheme val="major"/>
    </font>
    <font>
      <sz val="14"/>
      <color rgb="FF000000"/>
      <name val="ＭＳ Ｐゴシック"/>
      <family val="3"/>
      <charset val="128"/>
    </font>
    <font>
      <sz val="14"/>
      <color theme="1"/>
      <name val="ＭＳ Ｐゴシック"/>
      <family val="3"/>
      <charset val="128"/>
      <scheme val="major"/>
    </font>
    <font>
      <sz val="14"/>
      <color theme="1"/>
      <name val="Meiryo UI"/>
      <family val="3"/>
      <charset val="128"/>
    </font>
    <font>
      <b/>
      <sz val="18"/>
      <color theme="1"/>
      <name val="ＭＳ Ｐゴシック"/>
      <family val="3"/>
      <charset val="128"/>
      <scheme val="major"/>
    </font>
    <font>
      <sz val="16"/>
      <color theme="1"/>
      <name val="Meiryo UI"/>
      <family val="3"/>
      <charset val="128"/>
    </font>
    <font>
      <sz val="18"/>
      <color theme="1"/>
      <name val="Meiryo UI"/>
      <family val="3"/>
      <charset val="128"/>
    </font>
    <font>
      <b/>
      <sz val="22"/>
      <color theme="1"/>
      <name val="Meiryo UI"/>
      <family val="3"/>
      <charset val="128"/>
    </font>
    <font>
      <sz val="14"/>
      <color rgb="FFFF0000"/>
      <name val="Meiryo UI"/>
      <family val="3"/>
      <charset val="128"/>
    </font>
    <font>
      <u/>
      <sz val="14"/>
      <color theme="1"/>
      <name val="Meiryo UI"/>
      <family val="3"/>
      <charset val="128"/>
    </font>
    <font>
      <b/>
      <sz val="14"/>
      <color theme="1"/>
      <name val="Meiryo UI"/>
      <family val="3"/>
      <charset val="128"/>
    </font>
    <font>
      <b/>
      <sz val="18"/>
      <color theme="1"/>
      <name val="HGSｺﾞｼｯｸM"/>
      <family val="3"/>
      <charset val="128"/>
    </font>
    <font>
      <b/>
      <sz val="18"/>
      <color theme="1"/>
      <name val="Meiryo UI"/>
      <family val="3"/>
      <charset val="128"/>
    </font>
    <font>
      <b/>
      <sz val="20"/>
      <color theme="1"/>
      <name val="Meiryo UI"/>
      <family val="3"/>
      <charset val="128"/>
    </font>
    <font>
      <sz val="12"/>
      <color rgb="FFFF0000"/>
      <name val="Meiryo UI"/>
      <family val="3"/>
      <charset val="128"/>
    </font>
    <font>
      <sz val="8"/>
      <color rgb="FF000000"/>
      <name val="ＭＳ Ｐゴシック"/>
      <family val="3"/>
      <charset val="128"/>
    </font>
    <font>
      <sz val="8"/>
      <color theme="1"/>
      <name val="ＭＳ Ｐゴシック"/>
      <family val="3"/>
      <charset val="128"/>
    </font>
    <font>
      <sz val="7"/>
      <color theme="1"/>
      <name val="ＭＳ Ｐゴシック"/>
      <family val="3"/>
      <charset val="128"/>
    </font>
    <font>
      <b/>
      <sz val="11"/>
      <color rgb="FFFF0000"/>
      <name val="Meiryo UI"/>
      <family val="3"/>
      <charset val="128"/>
    </font>
    <font>
      <b/>
      <sz val="14"/>
      <color rgb="FFFF0000"/>
      <name val="Meiryo UI"/>
      <family val="3"/>
      <charset val="128"/>
    </font>
    <font>
      <b/>
      <sz val="10"/>
      <color rgb="FFFF0000"/>
      <name val="Meiryo UI"/>
      <family val="3"/>
      <charset val="128"/>
    </font>
    <font>
      <b/>
      <u/>
      <sz val="14"/>
      <color theme="1"/>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rgb="FFFFFFFF"/>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s>
  <borders count="30">
    <border>
      <left/>
      <right/>
      <top/>
      <bottom/>
      <diagonal/>
    </border>
    <border>
      <left/>
      <right/>
      <top/>
      <bottom style="thin">
        <color indexed="64"/>
      </bottom>
      <diagonal/>
    </border>
    <border>
      <left/>
      <right/>
      <top style="thin">
        <color indexed="64"/>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top style="thin">
        <color auto="1"/>
      </top>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auto="1"/>
      </left>
      <right/>
      <top/>
      <bottom/>
      <diagonal/>
    </border>
    <border>
      <left style="medium">
        <color indexed="64"/>
      </left>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37">
    <xf numFmtId="0" fontId="0" fillId="0" borderId="0" xfId="0">
      <alignment vertical="center"/>
    </xf>
    <xf numFmtId="0" fontId="0" fillId="0" borderId="1" xfId="0" applyBorder="1">
      <alignment vertical="center"/>
    </xf>
    <xf numFmtId="0" fontId="0" fillId="0" borderId="0" xfId="0" applyAlignment="1">
      <alignment horizontal="center" vertical="center"/>
    </xf>
    <xf numFmtId="0" fontId="0" fillId="0" borderId="11" xfId="0" applyBorder="1">
      <alignment vertical="center"/>
    </xf>
    <xf numFmtId="0" fontId="6" fillId="0" borderId="0" xfId="0" applyFont="1">
      <alignment vertical="center"/>
    </xf>
    <xf numFmtId="0" fontId="8" fillId="0" borderId="0" xfId="0" applyFont="1">
      <alignment vertical="center"/>
    </xf>
    <xf numFmtId="0" fontId="10" fillId="0" borderId="0" xfId="0" applyFont="1">
      <alignment vertical="center"/>
    </xf>
    <xf numFmtId="0" fontId="9" fillId="0" borderId="0" xfId="0" applyFont="1">
      <alignment vertical="center"/>
    </xf>
    <xf numFmtId="0" fontId="5"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pplyAlignment="1">
      <alignment horizontal="center" vertical="center"/>
    </xf>
    <xf numFmtId="0" fontId="9" fillId="0" borderId="0" xfId="0" applyFont="1" applyAlignment="1">
      <alignment horizontal="right" vertical="center"/>
    </xf>
    <xf numFmtId="38" fontId="9" fillId="0" borderId="0" xfId="1" applyFont="1" applyFill="1" applyBorder="1" applyAlignment="1">
      <alignment vertical="center"/>
    </xf>
    <xf numFmtId="0" fontId="16" fillId="0" borderId="0" xfId="0" applyFont="1" applyAlignment="1">
      <alignment vertical="top"/>
    </xf>
    <xf numFmtId="0" fontId="13" fillId="0" borderId="1" xfId="0" applyFont="1" applyBorder="1">
      <alignment vertical="center"/>
    </xf>
    <xf numFmtId="31" fontId="13" fillId="0" borderId="0" xfId="0" applyNumberFormat="1" applyFont="1">
      <alignment vertical="center"/>
    </xf>
    <xf numFmtId="0" fontId="13" fillId="0" borderId="2"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6" fillId="0" borderId="0" xfId="0" applyFont="1" applyAlignment="1">
      <alignment horizontal="center" vertical="center"/>
    </xf>
    <xf numFmtId="3" fontId="13" fillId="0" borderId="0" xfId="0" applyNumberFormat="1" applyFont="1" applyAlignment="1">
      <alignment horizontal="center" vertical="center"/>
    </xf>
    <xf numFmtId="177" fontId="13" fillId="0" borderId="0" xfId="0" applyNumberFormat="1" applyFont="1" applyAlignment="1">
      <alignment horizontal="center" vertical="center"/>
    </xf>
    <xf numFmtId="0" fontId="21" fillId="0" borderId="0" xfId="0" applyFont="1" applyAlignment="1">
      <alignment vertical="top"/>
    </xf>
    <xf numFmtId="0" fontId="11" fillId="0" borderId="0" xfId="0" applyFont="1" applyAlignment="1">
      <alignment horizontal="right" vertical="center"/>
    </xf>
    <xf numFmtId="0" fontId="23" fillId="0" borderId="0" xfId="0" applyFont="1" applyAlignment="1">
      <alignment horizontal="right" vertical="center"/>
    </xf>
    <xf numFmtId="0" fontId="17" fillId="0" borderId="0" xfId="0" applyFont="1" applyAlignment="1">
      <alignment horizontal="right" vertical="center"/>
    </xf>
    <xf numFmtId="0" fontId="11" fillId="0" borderId="0" xfId="0" applyFont="1" applyAlignment="1">
      <alignment horizontal="right" vertical="top"/>
    </xf>
    <xf numFmtId="178" fontId="13" fillId="0" borderId="20" xfId="1" applyNumberFormat="1" applyFont="1" applyFill="1" applyBorder="1" applyAlignment="1">
      <alignment vertical="center"/>
    </xf>
    <xf numFmtId="0" fontId="13" fillId="0" borderId="0" xfId="0" applyFont="1" applyAlignment="1">
      <alignment horizontal="right" vertical="center"/>
    </xf>
    <xf numFmtId="0" fontId="17" fillId="0" borderId="0" xfId="0" applyFont="1">
      <alignment vertical="center"/>
    </xf>
    <xf numFmtId="0" fontId="25" fillId="3" borderId="25" xfId="0" applyFont="1" applyFill="1" applyBorder="1" applyAlignment="1">
      <alignment horizontal="center" vertical="center" wrapText="1"/>
    </xf>
    <xf numFmtId="0" fontId="25" fillId="3" borderId="14"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27" fillId="6" borderId="14" xfId="0" applyFont="1" applyFill="1" applyBorder="1">
      <alignment vertical="center"/>
    </xf>
    <xf numFmtId="14" fontId="7" fillId="6" borderId="15" xfId="0" applyNumberFormat="1" applyFont="1" applyFill="1" applyBorder="1" applyAlignment="1">
      <alignment horizontal="center" vertical="top" wrapText="1"/>
    </xf>
    <xf numFmtId="14" fontId="7" fillId="6" borderId="26" xfId="0" applyNumberFormat="1" applyFont="1" applyFill="1" applyBorder="1" applyAlignment="1">
      <alignment horizontal="center" vertical="top" wrapText="1"/>
    </xf>
    <xf numFmtId="3" fontId="7" fillId="5" borderId="16" xfId="0" applyNumberFormat="1" applyFont="1" applyFill="1" applyBorder="1" applyAlignment="1">
      <alignment horizontal="center" vertical="center" wrapText="1"/>
    </xf>
    <xf numFmtId="14" fontId="0" fillId="0" borderId="0" xfId="0" applyNumberFormat="1">
      <alignment vertical="center"/>
    </xf>
    <xf numFmtId="0" fontId="27" fillId="0" borderId="0" xfId="0" applyFont="1" applyAlignment="1">
      <alignment horizontal="center" vertical="center"/>
    </xf>
    <xf numFmtId="0" fontId="4" fillId="0" borderId="0" xfId="0" applyFont="1">
      <alignment vertical="center"/>
    </xf>
    <xf numFmtId="178" fontId="13" fillId="0" borderId="17" xfId="1" applyNumberFormat="1" applyFont="1" applyFill="1" applyBorder="1" applyAlignment="1">
      <alignment horizontal="right" vertical="center" shrinkToFit="1"/>
    </xf>
    <xf numFmtId="178" fontId="13" fillId="2" borderId="24" xfId="1" applyNumberFormat="1" applyFont="1" applyFill="1" applyBorder="1" applyAlignment="1" applyProtection="1">
      <alignment horizontal="right" vertical="center" wrapText="1" shrinkToFit="1"/>
      <protection locked="0"/>
    </xf>
    <xf numFmtId="0" fontId="13" fillId="0" borderId="0" xfId="0" applyFont="1" applyBorder="1" applyAlignment="1">
      <alignment horizontal="center" vertical="center"/>
    </xf>
    <xf numFmtId="0" fontId="24" fillId="0" borderId="0" xfId="0" applyFont="1" applyAlignment="1">
      <alignment horizontal="left" vertical="top"/>
    </xf>
    <xf numFmtId="0" fontId="8" fillId="0" borderId="0" xfId="0" applyFont="1" applyBorder="1">
      <alignment vertical="center"/>
    </xf>
    <xf numFmtId="0" fontId="9" fillId="0" borderId="0" xfId="0" applyFont="1" applyBorder="1">
      <alignment vertical="center"/>
    </xf>
    <xf numFmtId="178" fontId="0" fillId="0" borderId="0" xfId="0" applyNumberFormat="1">
      <alignment vertical="center"/>
    </xf>
    <xf numFmtId="14" fontId="28" fillId="2" borderId="14" xfId="1" applyNumberFormat="1" applyFont="1" applyFill="1" applyBorder="1" applyAlignment="1" applyProtection="1">
      <alignment horizontal="center" vertical="center"/>
      <protection locked="0"/>
    </xf>
    <xf numFmtId="0" fontId="0" fillId="0" borderId="0" xfId="0" quotePrefix="1">
      <alignment vertical="center"/>
    </xf>
    <xf numFmtId="0" fontId="0" fillId="0" borderId="14" xfId="0" applyBorder="1">
      <alignment vertical="center"/>
    </xf>
    <xf numFmtId="0" fontId="0" fillId="0" borderId="14" xfId="0" applyBorder="1" applyAlignment="1">
      <alignment horizontal="center" vertical="center"/>
    </xf>
    <xf numFmtId="3" fontId="0" fillId="0" borderId="14" xfId="0" applyNumberFormat="1" applyBorder="1">
      <alignment vertical="center"/>
    </xf>
    <xf numFmtId="0" fontId="0" fillId="0" borderId="0" xfId="0" applyAlignment="1">
      <alignment horizontal="left"/>
    </xf>
    <xf numFmtId="0" fontId="26" fillId="0" borderId="14" xfId="0" applyFont="1" applyBorder="1" applyAlignment="1">
      <alignment horizontal="center" vertical="center"/>
    </xf>
    <xf numFmtId="0" fontId="0" fillId="0" borderId="0" xfId="0" applyBorder="1" applyAlignment="1">
      <alignment vertical="top" wrapText="1"/>
    </xf>
    <xf numFmtId="178" fontId="9" fillId="0" borderId="0" xfId="1" applyNumberFormat="1" applyFont="1" applyFill="1" applyBorder="1" applyAlignment="1">
      <alignment horizontal="center" shrinkToFit="1"/>
    </xf>
    <xf numFmtId="0" fontId="0" fillId="0" borderId="28" xfId="0" applyBorder="1" applyAlignment="1">
      <alignment horizontal="left" vertical="center" wrapText="1"/>
    </xf>
    <xf numFmtId="0" fontId="0" fillId="0" borderId="0" xfId="0" applyAlignment="1">
      <alignment horizontal="left" vertical="center" wrapText="1"/>
    </xf>
    <xf numFmtId="0" fontId="0" fillId="0" borderId="29" xfId="0" applyBorder="1" applyAlignment="1">
      <alignment horizontal="left" vertical="center" wrapText="1"/>
    </xf>
    <xf numFmtId="0" fontId="0" fillId="0" borderId="28" xfId="0" applyBorder="1" applyAlignment="1">
      <alignment horizontal="left" vertical="top" wrapText="1"/>
    </xf>
    <xf numFmtId="0" fontId="0" fillId="0" borderId="0" xfId="0" applyBorder="1" applyAlignment="1">
      <alignment horizontal="left" vertical="top"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xf>
    <xf numFmtId="178" fontId="3" fillId="2" borderId="3" xfId="1" applyNumberFormat="1" applyFont="1" applyFill="1" applyBorder="1" applyAlignment="1" applyProtection="1">
      <alignment horizontal="center" vertical="center"/>
      <protection locked="0"/>
    </xf>
    <xf numFmtId="178" fontId="3" fillId="2" borderId="4" xfId="1" applyNumberFormat="1" applyFont="1" applyFill="1" applyBorder="1" applyAlignment="1" applyProtection="1">
      <alignment horizontal="center" vertical="center"/>
      <protection locked="0"/>
    </xf>
    <xf numFmtId="177" fontId="13" fillId="0" borderId="5" xfId="0" applyNumberFormat="1" applyFont="1" applyBorder="1" applyAlignment="1" applyProtection="1">
      <alignment horizontal="center" vertical="center"/>
      <protection locked="0"/>
    </xf>
    <xf numFmtId="177" fontId="13" fillId="0" borderId="6" xfId="0" applyNumberFormat="1" applyFont="1" applyBorder="1" applyAlignment="1" applyProtection="1">
      <alignment horizontal="center" vertical="center"/>
      <protection locked="0"/>
    </xf>
    <xf numFmtId="3" fontId="3" fillId="0" borderId="3" xfId="0" applyNumberFormat="1"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3" fontId="3" fillId="0" borderId="5" xfId="0" applyNumberFormat="1" applyFont="1" applyBorder="1" applyAlignment="1">
      <alignment horizontal="center" vertical="center"/>
    </xf>
    <xf numFmtId="3" fontId="3" fillId="0" borderId="6" xfId="0" applyNumberFormat="1"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9" xfId="0" applyFont="1" applyBorder="1" applyAlignment="1">
      <alignment horizontal="center" vertical="center" wrapText="1"/>
    </xf>
    <xf numFmtId="3" fontId="3" fillId="2" borderId="5" xfId="0" applyNumberFormat="1"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177" fontId="3" fillId="0" borderId="5" xfId="0" applyNumberFormat="1" applyFont="1" applyBorder="1" applyAlignment="1" applyProtection="1">
      <alignment horizontal="center" vertical="center"/>
      <protection locked="0"/>
    </xf>
    <xf numFmtId="177" fontId="3" fillId="0" borderId="6" xfId="0" applyNumberFormat="1" applyFont="1" applyBorder="1" applyAlignment="1" applyProtection="1">
      <alignment horizontal="center" vertical="center"/>
      <protection locked="0"/>
    </xf>
    <xf numFmtId="4" fontId="3" fillId="0" borderId="5" xfId="0" applyNumberFormat="1" applyFont="1" applyBorder="1" applyAlignment="1">
      <alignment horizontal="center" vertical="center"/>
    </xf>
    <xf numFmtId="4" fontId="3" fillId="0" borderId="6" xfId="0" applyNumberFormat="1"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7" xfId="0" applyFont="1" applyBorder="1" applyAlignment="1">
      <alignment horizontal="center" vertical="center" wrapText="1"/>
    </xf>
    <xf numFmtId="0" fontId="22" fillId="0" borderId="0" xfId="0" applyFont="1" applyAlignment="1">
      <alignment horizontal="left" vertical="center"/>
    </xf>
    <xf numFmtId="178" fontId="3" fillId="2" borderId="12" xfId="1" applyNumberFormat="1" applyFont="1" applyFill="1" applyBorder="1" applyAlignment="1" applyProtection="1">
      <alignment horizontal="center" vertical="center"/>
      <protection locked="0"/>
    </xf>
    <xf numFmtId="178" fontId="3" fillId="2" borderId="13" xfId="1" applyNumberFormat="1" applyFont="1" applyFill="1" applyBorder="1" applyAlignment="1" applyProtection="1">
      <alignment horizontal="center" vertical="center"/>
      <protection locked="0"/>
    </xf>
    <xf numFmtId="3" fontId="3" fillId="2" borderId="12" xfId="0" applyNumberFormat="1" applyFont="1" applyFill="1" applyBorder="1" applyAlignment="1" applyProtection="1">
      <alignment horizontal="center" vertical="center"/>
      <protection locked="0"/>
    </xf>
    <xf numFmtId="3" fontId="3" fillId="2" borderId="13" xfId="0" applyNumberFormat="1" applyFont="1" applyFill="1" applyBorder="1" applyAlignment="1" applyProtection="1">
      <alignment horizontal="center" vertical="center"/>
      <protection locked="0"/>
    </xf>
    <xf numFmtId="0" fontId="24" fillId="0" borderId="8" xfId="0" applyFont="1" applyBorder="1" applyAlignment="1">
      <alignment horizontal="center" vertical="center" wrapText="1"/>
    </xf>
    <xf numFmtId="0" fontId="3" fillId="2" borderId="5" xfId="0" applyFont="1" applyFill="1" applyBorder="1" applyAlignment="1" applyProtection="1">
      <alignment horizontal="center" vertical="center"/>
      <protection locked="0"/>
    </xf>
    <xf numFmtId="0" fontId="9" fillId="0" borderId="10" xfId="0" applyFont="1" applyBorder="1" applyAlignment="1">
      <alignment horizontal="center" vertical="center" wrapText="1"/>
    </xf>
    <xf numFmtId="3" fontId="3" fillId="0" borderId="4" xfId="0" applyNumberFormat="1" applyFont="1" applyFill="1" applyBorder="1" applyAlignment="1" applyProtection="1">
      <alignment horizontal="center" vertical="center"/>
    </xf>
    <xf numFmtId="178" fontId="13" fillId="2" borderId="3" xfId="1" applyNumberFormat="1" applyFont="1" applyFill="1" applyBorder="1" applyAlignment="1" applyProtection="1">
      <alignment horizontal="center" vertical="center"/>
      <protection locked="0"/>
    </xf>
    <xf numFmtId="178" fontId="13" fillId="2" borderId="4" xfId="1" applyNumberFormat="1" applyFont="1" applyFill="1" applyBorder="1" applyAlignment="1" applyProtection="1">
      <alignment horizontal="center" vertical="center"/>
      <protection locked="0"/>
    </xf>
    <xf numFmtId="3" fontId="13" fillId="0" borderId="3" xfId="0" applyNumberFormat="1" applyFont="1" applyFill="1" applyBorder="1" applyAlignment="1" applyProtection="1">
      <alignment horizontal="center" vertical="center"/>
    </xf>
    <xf numFmtId="3" fontId="13" fillId="0" borderId="4" xfId="0" applyNumberFormat="1" applyFont="1" applyFill="1" applyBorder="1" applyAlignment="1" applyProtection="1">
      <alignment horizontal="center" vertical="center"/>
    </xf>
    <xf numFmtId="3" fontId="13" fillId="0" borderId="5" xfId="0" applyNumberFormat="1" applyFont="1" applyBorder="1" applyAlignment="1">
      <alignment horizontal="center" vertical="center"/>
    </xf>
    <xf numFmtId="3" fontId="13" fillId="0" borderId="6" xfId="0" applyNumberFormat="1" applyFont="1" applyBorder="1" applyAlignment="1">
      <alignment horizontal="center" vertical="center"/>
    </xf>
    <xf numFmtId="0" fontId="15" fillId="0" borderId="0" xfId="0" applyFont="1" applyAlignment="1">
      <alignment horizontal="center" vertical="top"/>
    </xf>
    <xf numFmtId="0" fontId="22" fillId="0" borderId="0" xfId="0" applyFont="1" applyAlignment="1">
      <alignment horizontal="left"/>
    </xf>
    <xf numFmtId="0" fontId="13" fillId="0" borderId="18" xfId="0" applyFont="1" applyBorder="1" applyAlignment="1">
      <alignment horizontal="left" vertical="center" wrapText="1"/>
    </xf>
    <xf numFmtId="0" fontId="13" fillId="0" borderId="11" xfId="0" applyFont="1" applyBorder="1" applyAlignment="1">
      <alignment horizontal="left" vertical="center" wrapText="1"/>
    </xf>
    <xf numFmtId="0" fontId="13" fillId="0" borderId="19" xfId="0" applyFont="1" applyBorder="1" applyAlignment="1">
      <alignment horizontal="left" vertical="center" wrapText="1"/>
    </xf>
    <xf numFmtId="0" fontId="13" fillId="0" borderId="3" xfId="0" applyFont="1" applyBorder="1" applyAlignment="1">
      <alignment horizontal="left" vertical="center" wrapText="1"/>
    </xf>
    <xf numFmtId="0" fontId="13" fillId="0" borderId="1" xfId="0" applyFont="1" applyBorder="1" applyAlignment="1">
      <alignment horizontal="left" vertical="center" wrapText="1"/>
    </xf>
    <xf numFmtId="0" fontId="13" fillId="0" borderId="4" xfId="0" applyFont="1" applyBorder="1" applyAlignment="1">
      <alignment horizontal="left" vertical="center" wrapText="1"/>
    </xf>
    <xf numFmtId="0" fontId="13" fillId="2" borderId="2" xfId="0" applyFont="1" applyFill="1" applyBorder="1" applyAlignment="1" applyProtection="1">
      <alignment horizontal="right" vertical="center"/>
      <protection locked="0"/>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7"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xf>
    <xf numFmtId="179" fontId="3" fillId="2" borderId="12" xfId="0" applyNumberFormat="1" applyFont="1" applyFill="1" applyBorder="1" applyAlignment="1" applyProtection="1">
      <alignment horizontal="center" vertical="center"/>
      <protection locked="0"/>
    </xf>
    <xf numFmtId="179" fontId="3" fillId="2" borderId="13" xfId="0" applyNumberFormat="1" applyFont="1" applyFill="1" applyBorder="1" applyAlignment="1" applyProtection="1">
      <alignment horizontal="center" vertical="center"/>
      <protection locked="0"/>
    </xf>
    <xf numFmtId="31" fontId="13" fillId="2" borderId="1" xfId="0" applyNumberFormat="1" applyFont="1" applyFill="1" applyBorder="1" applyAlignment="1" applyProtection="1">
      <alignment horizontal="right" vertical="center"/>
      <protection locked="0"/>
    </xf>
    <xf numFmtId="0" fontId="13" fillId="0" borderId="17" xfId="0" applyFont="1" applyBorder="1" applyAlignment="1">
      <alignment horizontal="center" vertical="center"/>
    </xf>
    <xf numFmtId="0" fontId="3" fillId="0" borderId="11" xfId="0" applyFont="1" applyBorder="1" applyAlignment="1">
      <alignment horizontal="left" vertical="top" shrinkToFit="1"/>
    </xf>
    <xf numFmtId="178" fontId="13" fillId="2" borderId="27" xfId="1" applyNumberFormat="1" applyFont="1" applyFill="1" applyBorder="1" applyAlignment="1" applyProtection="1">
      <alignment horizontal="center" vertical="center"/>
      <protection locked="0"/>
    </xf>
    <xf numFmtId="178" fontId="13" fillId="2" borderId="25" xfId="1" applyNumberFormat="1" applyFont="1" applyFill="1" applyBorder="1" applyAlignment="1" applyProtection="1">
      <alignment horizontal="center" vertical="center"/>
      <protection locked="0"/>
    </xf>
    <xf numFmtId="0" fontId="13" fillId="0" borderId="0" xfId="0" applyFont="1" applyAlignment="1">
      <alignment horizontal="left" vertical="center" wrapText="1"/>
    </xf>
    <xf numFmtId="31" fontId="13" fillId="2" borderId="1" xfId="0" applyNumberFormat="1" applyFont="1" applyFill="1" applyBorder="1" applyProtection="1">
      <alignment vertical="center"/>
      <protection locked="0"/>
    </xf>
    <xf numFmtId="0" fontId="13" fillId="0" borderId="14" xfId="0" applyFont="1" applyBorder="1" applyAlignment="1">
      <alignment horizontal="center" vertical="center"/>
    </xf>
    <xf numFmtId="0" fontId="13" fillId="2" borderId="14" xfId="0" applyFont="1" applyFill="1" applyBorder="1" applyAlignment="1">
      <alignment horizontal="center" vertical="center" shrinkToFit="1"/>
    </xf>
    <xf numFmtId="0" fontId="13" fillId="0" borderId="20" xfId="0" applyFont="1" applyBorder="1" applyAlignment="1">
      <alignment horizontal="center" vertical="center" wrapText="1"/>
    </xf>
    <xf numFmtId="0" fontId="13" fillId="0" borderId="20" xfId="0" applyFont="1" applyBorder="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29" fillId="0" borderId="0" xfId="0" applyFont="1" applyAlignment="1">
      <alignment horizontal="left" vertical="center" wrapText="1"/>
    </xf>
    <xf numFmtId="3" fontId="13" fillId="2" borderId="5" xfId="0" applyNumberFormat="1" applyFont="1" applyFill="1" applyBorder="1" applyAlignment="1" applyProtection="1">
      <alignment horizontal="center" vertical="center"/>
      <protection locked="0"/>
    </xf>
    <xf numFmtId="0" fontId="13" fillId="2" borderId="6" xfId="0" applyFont="1" applyFill="1" applyBorder="1" applyAlignment="1" applyProtection="1">
      <alignment horizontal="center" vertical="center"/>
      <protection locked="0"/>
    </xf>
    <xf numFmtId="179" fontId="13" fillId="2" borderId="5" xfId="0" applyNumberFormat="1" applyFont="1" applyFill="1" applyBorder="1" applyAlignment="1" applyProtection="1">
      <alignment horizontal="center" vertical="center"/>
      <protection locked="0"/>
    </xf>
    <xf numFmtId="179" fontId="13" fillId="2" borderId="6" xfId="0" applyNumberFormat="1" applyFont="1" applyFill="1" applyBorder="1" applyAlignment="1" applyProtection="1">
      <alignment horizontal="center" vertical="center"/>
      <protection locked="0"/>
    </xf>
    <xf numFmtId="4" fontId="13" fillId="4" borderId="5" xfId="0" applyNumberFormat="1" applyFont="1" applyFill="1" applyBorder="1" applyAlignment="1">
      <alignment horizontal="center" vertical="center"/>
    </xf>
    <xf numFmtId="4" fontId="13" fillId="4" borderId="6" xfId="0" applyNumberFormat="1" applyFont="1" applyFill="1" applyBorder="1" applyAlignment="1">
      <alignment horizontal="center" vertical="center"/>
    </xf>
    <xf numFmtId="0" fontId="0" fillId="0" borderId="1" xfId="0" applyBorder="1" applyAlignment="1">
      <alignment horizontal="center" vertical="center"/>
    </xf>
  </cellXfs>
  <cellStyles count="2">
    <cellStyle name="桁区切り" xfId="1" builtinId="6"/>
    <cellStyle name="標準" xfId="0" builtinId="0"/>
  </cellStyles>
  <dxfs count="6">
    <dxf>
      <font>
        <b/>
        <i val="0"/>
        <color rgb="FFFF0000"/>
      </font>
      <fill>
        <patternFill>
          <bgColor theme="7" tint="0.79998168889431442"/>
        </patternFill>
      </fill>
    </dxf>
    <dxf>
      <font>
        <b/>
        <i val="0"/>
        <color theme="0"/>
      </font>
      <fill>
        <patternFill>
          <bgColor rgb="FFFF0000"/>
        </patternFill>
      </fill>
    </dxf>
    <dxf>
      <font>
        <color rgb="FFFF0000"/>
      </font>
      <fill>
        <patternFill patternType="none">
          <bgColor auto="1"/>
        </patternFill>
      </fill>
    </dxf>
    <dxf>
      <font>
        <color rgb="FFFF0000"/>
      </font>
      <fill>
        <patternFill patternType="none">
          <bgColor auto="1"/>
        </patternFill>
      </fill>
    </dxf>
    <dxf>
      <font>
        <b/>
        <i val="0"/>
        <color theme="0"/>
      </font>
      <fill>
        <patternFill>
          <bgColor rgb="FFFF0000"/>
        </patternFill>
      </fill>
    </dxf>
    <dxf>
      <font>
        <b/>
        <i val="0"/>
        <color rgb="FFFF0000"/>
      </font>
    </dxf>
  </dxfs>
  <tableStyles count="0" defaultTableStyle="TableStyleMedium2" defaultPivotStyle="PivotStyleLight16"/>
  <colors>
    <mruColors>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A2C36-F522-4A2B-952A-0BE58E782F63}">
  <sheetPr codeName="Sheet1">
    <pageSetUpPr fitToPage="1"/>
  </sheetPr>
  <dimension ref="A1:N96"/>
  <sheetViews>
    <sheetView showGridLines="0" tabSelected="1" view="pageBreakPreview" zoomScale="85" zoomScaleNormal="85" zoomScaleSheetLayoutView="85" workbookViewId="0">
      <selection activeCell="B73" sqref="B73"/>
    </sheetView>
  </sheetViews>
  <sheetFormatPr defaultRowHeight="14.25" x14ac:dyDescent="0.25"/>
  <cols>
    <col min="1" max="1" width="3.625" customWidth="1"/>
    <col min="2" max="2" width="13.875" customWidth="1"/>
    <col min="3" max="7" width="11.5" customWidth="1"/>
    <col min="8" max="8" width="9.125" customWidth="1"/>
    <col min="9" max="10" width="15.75" customWidth="1"/>
    <col min="11" max="11" width="14" customWidth="1"/>
    <col min="12" max="12" width="11.5" customWidth="1"/>
  </cols>
  <sheetData>
    <row r="1" spans="1:14" ht="13.5" customHeight="1" x14ac:dyDescent="0.25">
      <c r="K1" s="30"/>
      <c r="L1" s="30"/>
    </row>
    <row r="2" spans="1:14" ht="26.65" customHeight="1" x14ac:dyDescent="0.25">
      <c r="A2" s="8"/>
      <c r="B2" s="40" t="s">
        <v>101</v>
      </c>
      <c r="K2" s="30"/>
      <c r="L2" s="30"/>
    </row>
    <row r="3" spans="1:14" ht="12.95" customHeight="1" x14ac:dyDescent="0.25">
      <c r="B3" s="5"/>
      <c r="C3" s="5"/>
      <c r="D3" s="5"/>
      <c r="E3" s="5"/>
      <c r="F3" s="5"/>
      <c r="G3" s="5"/>
      <c r="H3" s="5"/>
      <c r="I3" s="5"/>
      <c r="J3" s="5"/>
      <c r="K3" s="99"/>
      <c r="L3" s="99"/>
    </row>
    <row r="4" spans="1:14" ht="24.6" customHeight="1" x14ac:dyDescent="0.25">
      <c r="B4" s="101" t="s">
        <v>118</v>
      </c>
      <c r="C4" s="102"/>
      <c r="D4" s="102"/>
      <c r="E4" s="102"/>
      <c r="F4" s="102"/>
      <c r="G4" s="102"/>
      <c r="H4" s="102"/>
      <c r="I4" s="102"/>
      <c r="J4" s="102"/>
      <c r="K4" s="103"/>
    </row>
    <row r="5" spans="1:14" ht="124.5" customHeight="1" x14ac:dyDescent="0.25">
      <c r="B5" s="104"/>
      <c r="C5" s="105"/>
      <c r="D5" s="105"/>
      <c r="E5" s="105"/>
      <c r="F5" s="105"/>
      <c r="G5" s="105"/>
      <c r="H5" s="105"/>
      <c r="I5" s="105"/>
      <c r="J5" s="105"/>
      <c r="K5" s="106"/>
      <c r="L5" s="5"/>
    </row>
    <row r="6" spans="1:14" ht="16.5" x14ac:dyDescent="0.25">
      <c r="D6" s="5"/>
      <c r="E6" s="5"/>
      <c r="F6" s="5"/>
      <c r="G6" s="5"/>
      <c r="H6" s="5"/>
      <c r="I6" s="5"/>
      <c r="J6" s="5"/>
      <c r="K6" s="5"/>
      <c r="L6" s="5"/>
    </row>
    <row r="7" spans="1:14" ht="24" x14ac:dyDescent="0.35">
      <c r="B7" s="100" t="s">
        <v>66</v>
      </c>
      <c r="C7" s="100"/>
      <c r="D7" s="12"/>
      <c r="E7" s="7"/>
      <c r="F7" s="7"/>
      <c r="G7" s="7"/>
      <c r="H7" s="7"/>
      <c r="I7" s="13"/>
    </row>
    <row r="8" spans="1:14" ht="30" customHeight="1" x14ac:dyDescent="0.25">
      <c r="E8" s="16"/>
      <c r="F8" s="122" t="s">
        <v>65</v>
      </c>
      <c r="G8" s="122"/>
      <c r="H8" s="122"/>
      <c r="I8" s="118" t="s">
        <v>35</v>
      </c>
      <c r="J8" s="119"/>
      <c r="K8" t="s">
        <v>114</v>
      </c>
    </row>
    <row r="9" spans="1:14" ht="30" customHeight="1" x14ac:dyDescent="0.25">
      <c r="E9" s="16"/>
      <c r="F9" s="44" t="s">
        <v>90</v>
      </c>
      <c r="G9" s="43"/>
      <c r="H9" s="43"/>
      <c r="I9" s="43"/>
      <c r="J9" s="43"/>
      <c r="K9" s="43"/>
    </row>
    <row r="10" spans="1:14" ht="30" customHeight="1" x14ac:dyDescent="0.25">
      <c r="B10" s="15" t="s">
        <v>82</v>
      </c>
      <c r="C10" s="115" t="s">
        <v>9</v>
      </c>
      <c r="D10" s="115"/>
      <c r="E10" s="16"/>
      <c r="G10" s="11"/>
      <c r="H10" s="11"/>
      <c r="I10" s="56" t="s">
        <v>120</v>
      </c>
      <c r="J10" s="56" t="s">
        <v>122</v>
      </c>
    </row>
    <row r="11" spans="1:14" ht="32.450000000000003" customHeight="1" x14ac:dyDescent="0.25">
      <c r="B11" s="15" t="s">
        <v>1</v>
      </c>
      <c r="C11" s="121">
        <v>44652</v>
      </c>
      <c r="D11" s="121"/>
      <c r="E11" s="18"/>
      <c r="F11" s="123" t="s">
        <v>115</v>
      </c>
      <c r="G11" s="123"/>
      <c r="H11" s="123"/>
      <c r="I11" s="48"/>
      <c r="J11" s="48"/>
      <c r="K11" s="57" t="s">
        <v>116</v>
      </c>
      <c r="L11" s="58"/>
    </row>
    <row r="12" spans="1:14" ht="36" customHeight="1" thickBot="1" x14ac:dyDescent="0.3">
      <c r="B12" s="17" t="s">
        <v>2</v>
      </c>
      <c r="C12" s="107" t="s">
        <v>5</v>
      </c>
      <c r="D12" s="107"/>
      <c r="E12" s="18"/>
      <c r="F12" s="124" t="s">
        <v>91</v>
      </c>
      <c r="G12" s="125"/>
      <c r="H12" s="125"/>
      <c r="I12" s="28" t="str">
        <f>IF(I11="","",IF(I11&gt;=C81,E82,C82))</f>
        <v/>
      </c>
      <c r="J12" s="28" t="str">
        <f>IF(J11="","",IF(J11&gt;=C81,E82,C82))</f>
        <v/>
      </c>
      <c r="K12" s="57" t="s">
        <v>113</v>
      </c>
      <c r="L12" s="58"/>
    </row>
    <row r="13" spans="1:14" ht="39.6" customHeight="1" thickBot="1" x14ac:dyDescent="0.3">
      <c r="B13" s="17" t="s">
        <v>3</v>
      </c>
      <c r="C13" s="107" t="s">
        <v>14</v>
      </c>
      <c r="D13" s="107"/>
      <c r="E13" s="18"/>
      <c r="F13" s="126" t="s">
        <v>71</v>
      </c>
      <c r="G13" s="127"/>
      <c r="H13" s="128"/>
      <c r="I13" s="42"/>
      <c r="J13" s="42"/>
      <c r="K13" s="59" t="s">
        <v>121</v>
      </c>
      <c r="L13" s="58"/>
      <c r="N13" s="49"/>
    </row>
    <row r="14" spans="1:14" ht="31.9" customHeight="1" x14ac:dyDescent="0.25">
      <c r="B14" s="17" t="s">
        <v>62</v>
      </c>
      <c r="C14" s="107" t="s">
        <v>4</v>
      </c>
      <c r="D14" s="107"/>
      <c r="E14" s="7"/>
      <c r="F14" s="116" t="s">
        <v>67</v>
      </c>
      <c r="G14" s="116"/>
      <c r="H14" s="116"/>
      <c r="I14" s="41" t="str">
        <f>IFERROR(IF(I13="","",IF(I12&gt;I13,"エラー",I13-I12)),"")</f>
        <v/>
      </c>
      <c r="J14" s="41" t="str">
        <f>IFERROR(IF(J13="","",IF(J12&gt;J13,"エラー",J13-J12)),"")</f>
        <v/>
      </c>
      <c r="K14" s="60" t="s">
        <v>119</v>
      </c>
      <c r="L14" s="61"/>
    </row>
    <row r="15" spans="1:14" ht="19.5" x14ac:dyDescent="0.25">
      <c r="B15" s="18"/>
      <c r="C15" s="29"/>
      <c r="D15" s="29"/>
      <c r="E15" s="7"/>
      <c r="F15" s="117" t="str">
        <f>IFERROR(IF(I14="","",IF(I14="エラー",C92,"")),"")</f>
        <v/>
      </c>
      <c r="G15" s="117"/>
      <c r="H15" s="117"/>
      <c r="I15" s="117"/>
      <c r="J15" s="117"/>
      <c r="K15" s="55"/>
      <c r="L15" s="55"/>
    </row>
    <row r="16" spans="1:14" ht="28.5" customHeight="1" x14ac:dyDescent="0.25">
      <c r="B16" s="18"/>
      <c r="C16" s="29"/>
      <c r="D16" s="29"/>
      <c r="E16" s="7"/>
      <c r="F16" s="129" t="str">
        <f>IFERROR(IF(J13="","",IF(B94&lt;0,C94,IF(AND(B95&gt;=30,B96&lt;30),C96,IF(AND(B95&gt;=0,B95&lt;30),IF((J13-I12)&lt;30,C95,""),"")))),"")</f>
        <v/>
      </c>
      <c r="G16" s="129"/>
      <c r="H16" s="129"/>
      <c r="I16" s="129"/>
      <c r="J16" s="129"/>
      <c r="K16" s="55"/>
      <c r="L16" s="55"/>
    </row>
    <row r="17" spans="1:12" ht="28.5" customHeight="1" x14ac:dyDescent="0.25">
      <c r="B17" s="9"/>
      <c r="C17" s="5"/>
      <c r="D17" s="5"/>
      <c r="E17" s="5"/>
      <c r="F17" s="129"/>
      <c r="G17" s="129"/>
      <c r="H17" s="129"/>
      <c r="I17" s="129"/>
      <c r="J17" s="129"/>
      <c r="K17" s="55"/>
      <c r="L17" s="55"/>
    </row>
    <row r="18" spans="1:12" ht="20.25" customHeight="1" x14ac:dyDescent="0.25">
      <c r="B18" s="9"/>
      <c r="C18" s="5"/>
      <c r="D18" s="5"/>
      <c r="E18" s="5"/>
      <c r="K18" s="55"/>
      <c r="L18" s="55"/>
    </row>
    <row r="19" spans="1:12" ht="14.25" customHeight="1" x14ac:dyDescent="0.25">
      <c r="A19" s="1"/>
      <c r="B19" s="1"/>
      <c r="C19" s="1"/>
      <c r="D19" s="1"/>
      <c r="E19" s="1"/>
      <c r="F19" s="1"/>
      <c r="G19" s="1"/>
      <c r="H19" s="1"/>
      <c r="I19" s="1"/>
      <c r="J19" s="1"/>
      <c r="K19" s="1"/>
      <c r="L19" s="1"/>
    </row>
    <row r="20" spans="1:12" ht="38.65" customHeight="1" x14ac:dyDescent="0.25">
      <c r="A20" s="5"/>
      <c r="B20" s="5"/>
      <c r="L20" s="25" t="s">
        <v>72</v>
      </c>
    </row>
    <row r="21" spans="1:12" ht="26.65" customHeight="1" x14ac:dyDescent="0.25">
      <c r="L21" s="27" t="s">
        <v>79</v>
      </c>
    </row>
    <row r="22" spans="1:12" ht="33" customHeight="1" x14ac:dyDescent="0.25">
      <c r="B22" s="84" t="s">
        <v>81</v>
      </c>
      <c r="C22" s="84"/>
      <c r="D22" s="84"/>
      <c r="E22" s="84"/>
    </row>
    <row r="23" spans="1:12" ht="42.95" customHeight="1" x14ac:dyDescent="0.25">
      <c r="B23" s="120" t="s">
        <v>86</v>
      </c>
      <c r="C23" s="120"/>
      <c r="D23" s="120"/>
      <c r="E23" s="120"/>
      <c r="F23" s="120"/>
      <c r="G23" s="120"/>
      <c r="H23" s="120"/>
      <c r="I23" s="120"/>
      <c r="J23" s="120"/>
    </row>
    <row r="24" spans="1:12" ht="29.1" customHeight="1" x14ac:dyDescent="0.25">
      <c r="B24" s="23"/>
    </row>
    <row r="25" spans="1:12" ht="19.5" x14ac:dyDescent="0.25">
      <c r="B25" s="18" t="s">
        <v>76</v>
      </c>
    </row>
    <row r="26" spans="1:12" ht="5.45" customHeight="1" x14ac:dyDescent="0.25">
      <c r="B26" s="6"/>
    </row>
    <row r="27" spans="1:12" ht="19.350000000000001" customHeight="1" x14ac:dyDescent="0.25">
      <c r="B27" s="7" t="s">
        <v>69</v>
      </c>
      <c r="C27" s="7"/>
    </row>
    <row r="28" spans="1:12" ht="35.450000000000003" customHeight="1" x14ac:dyDescent="0.25">
      <c r="B28" s="62" t="s">
        <v>84</v>
      </c>
      <c r="C28" s="63"/>
    </row>
    <row r="29" spans="1:12" ht="35.1" customHeight="1" x14ac:dyDescent="0.25">
      <c r="B29" s="90"/>
      <c r="C29" s="76"/>
    </row>
    <row r="30" spans="1:12" ht="19.350000000000001" customHeight="1" x14ac:dyDescent="0.25"/>
    <row r="31" spans="1:12" ht="19.350000000000001" customHeight="1" x14ac:dyDescent="0.25">
      <c r="B31" s="7" t="s">
        <v>73</v>
      </c>
    </row>
    <row r="32" spans="1:12" ht="35.450000000000003" customHeight="1" thickBot="1" x14ac:dyDescent="0.3">
      <c r="B32" s="72" t="s">
        <v>0</v>
      </c>
      <c r="C32" s="73"/>
      <c r="D32" s="72" t="s">
        <v>6</v>
      </c>
      <c r="E32" s="73"/>
      <c r="F32" s="74" t="s">
        <v>63</v>
      </c>
      <c r="G32" s="91"/>
      <c r="H32" s="7"/>
      <c r="I32" s="62" t="s">
        <v>83</v>
      </c>
      <c r="J32" s="63"/>
    </row>
    <row r="33" spans="1:12" ht="35.1" customHeight="1" thickTop="1" x14ac:dyDescent="0.25">
      <c r="B33" s="85">
        <v>10000</v>
      </c>
      <c r="C33" s="86"/>
      <c r="D33" s="85">
        <v>1500</v>
      </c>
      <c r="E33" s="86"/>
      <c r="F33" s="113">
        <v>8</v>
      </c>
      <c r="G33" s="114"/>
      <c r="H33" s="2" t="s">
        <v>8</v>
      </c>
      <c r="I33" s="70">
        <f>IFERROR(ROUND((B33+D33)/F33,0),"")</f>
        <v>1438</v>
      </c>
      <c r="J33" s="71"/>
    </row>
    <row r="34" spans="1:12" ht="19.350000000000001" customHeight="1" x14ac:dyDescent="0.25">
      <c r="I34" t="s">
        <v>92</v>
      </c>
    </row>
    <row r="35" spans="1:12" ht="19.350000000000001" customHeight="1" x14ac:dyDescent="0.25">
      <c r="B35" s="5" t="s">
        <v>75</v>
      </c>
    </row>
    <row r="36" spans="1:12" ht="19.350000000000001" customHeight="1" x14ac:dyDescent="0.25">
      <c r="B36" s="7" t="s">
        <v>70</v>
      </c>
      <c r="F36" s="10"/>
    </row>
    <row r="37" spans="1:12" ht="39.6" customHeight="1" x14ac:dyDescent="0.25">
      <c r="B37" s="108" t="s">
        <v>10</v>
      </c>
      <c r="C37" s="109"/>
      <c r="D37" s="108" t="s">
        <v>11</v>
      </c>
      <c r="E37" s="109"/>
      <c r="F37" s="110" t="s">
        <v>12</v>
      </c>
      <c r="G37" s="109"/>
      <c r="H37" s="110" t="s">
        <v>13</v>
      </c>
      <c r="I37" s="109"/>
      <c r="J37" s="18"/>
      <c r="K37" s="111" t="s">
        <v>7</v>
      </c>
      <c r="L37" s="112"/>
    </row>
    <row r="38" spans="1:12" ht="35.1" customHeight="1" x14ac:dyDescent="0.25">
      <c r="B38" s="130">
        <v>365</v>
      </c>
      <c r="C38" s="131"/>
      <c r="D38" s="130">
        <v>120</v>
      </c>
      <c r="E38" s="131"/>
      <c r="F38" s="132">
        <v>8</v>
      </c>
      <c r="G38" s="133"/>
      <c r="H38" s="66">
        <v>12</v>
      </c>
      <c r="I38" s="67"/>
      <c r="J38" s="11" t="s">
        <v>8</v>
      </c>
      <c r="K38" s="134">
        <f>(B38-D38)*F38/H38</f>
        <v>163.33333333333334</v>
      </c>
      <c r="L38" s="135"/>
    </row>
    <row r="39" spans="1:12" ht="18.600000000000001" customHeight="1" x14ac:dyDescent="0.25">
      <c r="B39" s="21"/>
      <c r="C39" s="11"/>
      <c r="D39" s="21"/>
      <c r="E39" s="11"/>
      <c r="F39" s="21"/>
      <c r="G39" s="11"/>
      <c r="H39" s="22"/>
      <c r="I39" s="22"/>
      <c r="J39" s="11"/>
      <c r="K39" s="21"/>
      <c r="L39" s="11"/>
    </row>
    <row r="40" spans="1:12" s="4" customFormat="1" ht="18.600000000000001" customHeight="1" x14ac:dyDescent="0.25">
      <c r="B40" s="7" t="s">
        <v>68</v>
      </c>
      <c r="C40" s="7"/>
      <c r="D40" s="7"/>
      <c r="E40" s="7"/>
      <c r="F40" s="7"/>
      <c r="G40" s="7"/>
      <c r="H40" s="7"/>
      <c r="I40" s="7"/>
      <c r="J40" s="7"/>
    </row>
    <row r="41" spans="1:12" s="4" customFormat="1" ht="35.450000000000003" customHeight="1" thickBot="1" x14ac:dyDescent="0.3">
      <c r="B41" s="72" t="s">
        <v>0</v>
      </c>
      <c r="C41" s="73"/>
      <c r="D41" s="72" t="s">
        <v>6</v>
      </c>
      <c r="E41" s="73"/>
      <c r="F41" s="74" t="s">
        <v>7</v>
      </c>
      <c r="G41" s="73"/>
      <c r="H41" s="7"/>
      <c r="I41" s="62" t="s">
        <v>83</v>
      </c>
      <c r="J41" s="63"/>
    </row>
    <row r="42" spans="1:12" s="4" customFormat="1" ht="35.1" customHeight="1" thickTop="1" x14ac:dyDescent="0.25">
      <c r="B42" s="93">
        <v>240000</v>
      </c>
      <c r="C42" s="94"/>
      <c r="D42" s="93">
        <v>10000</v>
      </c>
      <c r="E42" s="94"/>
      <c r="F42" s="95">
        <f>ROUNDDOWN(K38,0)</f>
        <v>163</v>
      </c>
      <c r="G42" s="96"/>
      <c r="H42" s="20" t="s">
        <v>8</v>
      </c>
      <c r="I42" s="97">
        <f>IFERROR(ROUND((B42+D42)/F42,0),"")</f>
        <v>1534</v>
      </c>
      <c r="J42" s="98"/>
    </row>
    <row r="43" spans="1:12" ht="18.95" customHeight="1" x14ac:dyDescent="0.25">
      <c r="F43" t="s">
        <v>87</v>
      </c>
      <c r="I43" t="s">
        <v>92</v>
      </c>
    </row>
    <row r="44" spans="1:12" s="7" customFormat="1" ht="19.350000000000001" customHeight="1" x14ac:dyDescent="0.25">
      <c r="B44" s="7" t="s">
        <v>74</v>
      </c>
    </row>
    <row r="45" spans="1:12" s="7" customFormat="1" ht="35.450000000000003" customHeight="1" thickBot="1" x14ac:dyDescent="0.3">
      <c r="B45" s="72" t="s">
        <v>64</v>
      </c>
      <c r="C45" s="73"/>
      <c r="D45" s="72" t="s">
        <v>13</v>
      </c>
      <c r="E45" s="73"/>
      <c r="F45" s="74" t="s">
        <v>7</v>
      </c>
      <c r="G45" s="73"/>
      <c r="I45" s="62" t="s">
        <v>83</v>
      </c>
      <c r="J45" s="63"/>
    </row>
    <row r="46" spans="1:12" ht="35.1" customHeight="1" thickTop="1" x14ac:dyDescent="0.25">
      <c r="B46" s="64">
        <v>2780000</v>
      </c>
      <c r="C46" s="65"/>
      <c r="D46" s="66">
        <v>12</v>
      </c>
      <c r="E46" s="67"/>
      <c r="F46" s="68">
        <f>ROUNDDOWN(K38,0)</f>
        <v>163</v>
      </c>
      <c r="G46" s="69"/>
      <c r="H46" s="2" t="s">
        <v>8</v>
      </c>
      <c r="I46" s="70">
        <f>IFERROR(ROUND(B46/D46/F46,0),"")</f>
        <v>1421</v>
      </c>
      <c r="J46" s="71"/>
    </row>
    <row r="47" spans="1:12" ht="19.350000000000001" customHeight="1" x14ac:dyDescent="0.25">
      <c r="F47" t="s">
        <v>87</v>
      </c>
      <c r="I47" t="s">
        <v>92</v>
      </c>
    </row>
    <row r="48" spans="1:12" ht="29.1" customHeight="1" x14ac:dyDescent="0.25">
      <c r="A48" s="5"/>
      <c r="B48" s="5"/>
      <c r="K48" s="26"/>
      <c r="L48" s="26" t="s">
        <v>77</v>
      </c>
    </row>
    <row r="49" spans="2:12" ht="19.350000000000001" customHeight="1" x14ac:dyDescent="0.25">
      <c r="K49" s="24"/>
      <c r="L49" s="24" t="s">
        <v>78</v>
      </c>
    </row>
    <row r="50" spans="2:12" ht="35.1" customHeight="1" x14ac:dyDescent="0.25">
      <c r="B50" s="84" t="s">
        <v>88</v>
      </c>
      <c r="C50" s="84"/>
      <c r="D50" s="84"/>
      <c r="E50" s="84"/>
      <c r="L50" s="24"/>
    </row>
    <row r="51" spans="2:12" ht="35.1" customHeight="1" x14ac:dyDescent="0.25">
      <c r="B51" s="18" t="s">
        <v>76</v>
      </c>
      <c r="C51" s="19"/>
      <c r="D51" s="19"/>
      <c r="E51" s="19"/>
      <c r="L51" s="24"/>
    </row>
    <row r="53" spans="2:12" ht="19.350000000000001" customHeight="1" x14ac:dyDescent="0.25">
      <c r="B53" s="7" t="s">
        <v>69</v>
      </c>
      <c r="C53" s="7"/>
    </row>
    <row r="54" spans="2:12" ht="35.450000000000003" customHeight="1" x14ac:dyDescent="0.25">
      <c r="B54" s="62" t="s">
        <v>85</v>
      </c>
      <c r="C54" s="63"/>
    </row>
    <row r="55" spans="2:12" ht="35.1" customHeight="1" x14ac:dyDescent="0.25">
      <c r="B55" s="90"/>
      <c r="C55" s="76"/>
    </row>
    <row r="56" spans="2:12" ht="12.95" customHeight="1" x14ac:dyDescent="0.25">
      <c r="B56" s="19"/>
      <c r="C56" s="19"/>
      <c r="D56" s="19"/>
      <c r="E56" s="19"/>
    </row>
    <row r="57" spans="2:12" ht="19.350000000000001" customHeight="1" x14ac:dyDescent="0.25">
      <c r="B57" s="7" t="s">
        <v>73</v>
      </c>
      <c r="C57" s="7"/>
      <c r="D57" s="7"/>
      <c r="E57" s="7"/>
      <c r="F57" s="7"/>
      <c r="G57" s="7"/>
      <c r="H57" s="7"/>
      <c r="I57" s="7"/>
      <c r="J57" s="7"/>
    </row>
    <row r="58" spans="2:12" ht="35.450000000000003" customHeight="1" thickBot="1" x14ac:dyDescent="0.3">
      <c r="B58" s="72" t="s">
        <v>0</v>
      </c>
      <c r="C58" s="73"/>
      <c r="D58" s="72" t="s">
        <v>6</v>
      </c>
      <c r="E58" s="73"/>
      <c r="F58" s="74" t="s">
        <v>63</v>
      </c>
      <c r="G58" s="91"/>
      <c r="H58" s="7"/>
      <c r="I58" s="62" t="s">
        <v>89</v>
      </c>
      <c r="J58" s="89"/>
    </row>
    <row r="59" spans="2:12" ht="35.1" customHeight="1" thickTop="1" x14ac:dyDescent="0.25">
      <c r="B59" s="85">
        <v>10000</v>
      </c>
      <c r="C59" s="86"/>
      <c r="D59" s="85">
        <v>2000</v>
      </c>
      <c r="E59" s="86"/>
      <c r="F59" s="87">
        <v>8</v>
      </c>
      <c r="G59" s="88"/>
      <c r="H59" s="2" t="s">
        <v>8</v>
      </c>
      <c r="I59" s="70">
        <f>IFERROR(ROUND((B59+D59)/F59,0),"")</f>
        <v>1500</v>
      </c>
      <c r="J59" s="71"/>
    </row>
    <row r="60" spans="2:12" ht="19.350000000000001" customHeight="1" x14ac:dyDescent="0.25">
      <c r="B60" s="9"/>
      <c r="I60" t="s">
        <v>92</v>
      </c>
      <c r="L60" s="14"/>
    </row>
    <row r="61" spans="2:12" ht="19.350000000000001" customHeight="1" x14ac:dyDescent="0.25">
      <c r="B61" s="5" t="s">
        <v>75</v>
      </c>
    </row>
    <row r="62" spans="2:12" ht="19.350000000000001" customHeight="1" x14ac:dyDescent="0.25">
      <c r="B62" s="7" t="s">
        <v>80</v>
      </c>
      <c r="F62" s="10"/>
    </row>
    <row r="63" spans="2:12" ht="35.450000000000003" customHeight="1" x14ac:dyDescent="0.25">
      <c r="B63" s="81" t="s">
        <v>10</v>
      </c>
      <c r="C63" s="82"/>
      <c r="D63" s="81" t="s">
        <v>11</v>
      </c>
      <c r="E63" s="82"/>
      <c r="F63" s="83" t="s">
        <v>12</v>
      </c>
      <c r="G63" s="82"/>
      <c r="H63" s="83" t="s">
        <v>13</v>
      </c>
      <c r="I63" s="82"/>
      <c r="J63" s="7"/>
      <c r="K63" s="62" t="s">
        <v>7</v>
      </c>
      <c r="L63" s="63"/>
    </row>
    <row r="64" spans="2:12" ht="35.1" customHeight="1" x14ac:dyDescent="0.25">
      <c r="B64" s="75">
        <v>365</v>
      </c>
      <c r="C64" s="76"/>
      <c r="D64" s="75">
        <v>120</v>
      </c>
      <c r="E64" s="76"/>
      <c r="F64" s="75">
        <v>8</v>
      </c>
      <c r="G64" s="76"/>
      <c r="H64" s="77">
        <v>12</v>
      </c>
      <c r="I64" s="78"/>
      <c r="J64" s="2" t="s">
        <v>8</v>
      </c>
      <c r="K64" s="79">
        <f>(B64-D64)*F64/H64</f>
        <v>163.33333333333334</v>
      </c>
      <c r="L64" s="80"/>
    </row>
    <row r="65" spans="1:10" ht="12" customHeight="1" x14ac:dyDescent="0.25"/>
    <row r="66" spans="1:10" ht="19.350000000000001" customHeight="1" x14ac:dyDescent="0.25">
      <c r="B66" s="7" t="s">
        <v>68</v>
      </c>
      <c r="C66" s="7"/>
      <c r="D66" s="7"/>
      <c r="E66" s="7"/>
      <c r="F66" s="7"/>
      <c r="G66" s="7"/>
      <c r="H66" s="7"/>
      <c r="I66" s="7"/>
      <c r="J66" s="7"/>
    </row>
    <row r="67" spans="1:10" ht="35.450000000000003" customHeight="1" thickBot="1" x14ac:dyDescent="0.3">
      <c r="B67" s="72" t="s">
        <v>0</v>
      </c>
      <c r="C67" s="73"/>
      <c r="D67" s="72" t="s">
        <v>6</v>
      </c>
      <c r="E67" s="73"/>
      <c r="F67" s="74" t="s">
        <v>7</v>
      </c>
      <c r="G67" s="73"/>
      <c r="H67" s="7"/>
      <c r="I67" s="62" t="s">
        <v>89</v>
      </c>
      <c r="J67" s="63"/>
    </row>
    <row r="68" spans="1:10" ht="35.1" customHeight="1" thickTop="1" x14ac:dyDescent="0.25">
      <c r="B68" s="64">
        <v>240000</v>
      </c>
      <c r="C68" s="65"/>
      <c r="D68" s="64">
        <v>15000</v>
      </c>
      <c r="E68" s="65"/>
      <c r="F68" s="68">
        <f>ROUNDDOWN(K64,0)</f>
        <v>163</v>
      </c>
      <c r="G68" s="92"/>
      <c r="H68" s="2" t="s">
        <v>8</v>
      </c>
      <c r="I68" s="70">
        <f>IFERROR(ROUND((B68+D68)/F68,0),"")</f>
        <v>1564</v>
      </c>
      <c r="J68" s="71"/>
    </row>
    <row r="69" spans="1:10" ht="19.350000000000001" customHeight="1" x14ac:dyDescent="0.25">
      <c r="F69" t="s">
        <v>87</v>
      </c>
      <c r="I69" t="s">
        <v>92</v>
      </c>
    </row>
    <row r="70" spans="1:10" ht="19.350000000000001" customHeight="1" x14ac:dyDescent="0.25">
      <c r="B70" s="7" t="s">
        <v>74</v>
      </c>
      <c r="C70" s="7"/>
      <c r="D70" s="7"/>
      <c r="E70" s="7"/>
      <c r="F70" s="7"/>
      <c r="G70" s="7"/>
      <c r="H70" s="7"/>
      <c r="I70" s="7"/>
      <c r="J70" s="7"/>
    </row>
    <row r="71" spans="1:10" ht="35.450000000000003" customHeight="1" thickBot="1" x14ac:dyDescent="0.3">
      <c r="B71" s="72" t="s">
        <v>64</v>
      </c>
      <c r="C71" s="73"/>
      <c r="D71" s="72" t="s">
        <v>13</v>
      </c>
      <c r="E71" s="73"/>
      <c r="F71" s="74" t="s">
        <v>7</v>
      </c>
      <c r="G71" s="73"/>
      <c r="H71" s="7"/>
      <c r="I71" s="62" t="s">
        <v>89</v>
      </c>
      <c r="J71" s="63"/>
    </row>
    <row r="72" spans="1:10" ht="35.1" customHeight="1" thickTop="1" x14ac:dyDescent="0.25">
      <c r="B72" s="64">
        <v>2880000</v>
      </c>
      <c r="C72" s="65"/>
      <c r="D72" s="66">
        <v>12</v>
      </c>
      <c r="E72" s="67"/>
      <c r="F72" s="68">
        <f>ROUNDDOWN(K64,0)</f>
        <v>163</v>
      </c>
      <c r="G72" s="69"/>
      <c r="H72" s="2" t="s">
        <v>8</v>
      </c>
      <c r="I72" s="70">
        <f>IFERROR(ROUND(B72/D72/F72,0),"")</f>
        <v>1472</v>
      </c>
      <c r="J72" s="71"/>
    </row>
    <row r="73" spans="1:10" ht="19.149999999999999" customHeight="1" x14ac:dyDescent="0.25">
      <c r="A73" s="1"/>
      <c r="F73" t="s">
        <v>87</v>
      </c>
      <c r="I73" t="s">
        <v>92</v>
      </c>
    </row>
    <row r="74" spans="1:10" ht="19.350000000000001" customHeight="1" x14ac:dyDescent="0.25">
      <c r="A74" s="3"/>
      <c r="B74" s="3"/>
    </row>
    <row r="75" spans="1:10" ht="19.350000000000001" customHeight="1" x14ac:dyDescent="0.25"/>
    <row r="76" spans="1:10" ht="13.5" customHeight="1" x14ac:dyDescent="0.25"/>
    <row r="77" spans="1:10" ht="24.6" customHeight="1" x14ac:dyDescent="0.25"/>
    <row r="78" spans="1:10" ht="43.35" customHeight="1" x14ac:dyDescent="0.25"/>
    <row r="79" spans="1:10" ht="35.1" customHeight="1" x14ac:dyDescent="0.25"/>
    <row r="80" spans="1:10" ht="21.95" customHeight="1" x14ac:dyDescent="0.25">
      <c r="G80" s="53" t="s">
        <v>112</v>
      </c>
    </row>
    <row r="81" spans="2:9" x14ac:dyDescent="0.25">
      <c r="C81" s="38">
        <f>VLOOKUP(I8,※参考参照データ!$A$3:$D$49,4,0)</f>
        <v>44835</v>
      </c>
      <c r="D81" t="s">
        <v>99</v>
      </c>
      <c r="E81" s="38">
        <f>VLOOKUP(I8,※参考参照データ!$A$3:$D$49,4,0)</f>
        <v>44835</v>
      </c>
      <c r="F81" t="s">
        <v>100</v>
      </c>
      <c r="G81" s="50"/>
      <c r="H81" s="50" t="s">
        <v>102</v>
      </c>
      <c r="I81" s="50" t="s">
        <v>107</v>
      </c>
    </row>
    <row r="82" spans="2:9" x14ac:dyDescent="0.25">
      <c r="C82">
        <f>VLOOKUP(I8,※参考参照データ!$A$3:$D$49,2,0)</f>
        <v>880</v>
      </c>
      <c r="E82">
        <f>VLOOKUP(I8,※参考参照データ!$A$3:$D$49,3,0)</f>
        <v>910</v>
      </c>
      <c r="G82" s="51" t="s">
        <v>103</v>
      </c>
      <c r="H82" s="50">
        <f>B29</f>
        <v>0</v>
      </c>
      <c r="I82" s="50">
        <f>B55</f>
        <v>0</v>
      </c>
    </row>
    <row r="83" spans="2:9" x14ac:dyDescent="0.25">
      <c r="G83" s="51" t="s">
        <v>104</v>
      </c>
      <c r="H83" s="52">
        <f>IF(F33="","",I33)</f>
        <v>1438</v>
      </c>
      <c r="I83" s="52">
        <f>IF(F59="","",I59)</f>
        <v>1500</v>
      </c>
    </row>
    <row r="84" spans="2:9" x14ac:dyDescent="0.25">
      <c r="G84" s="51" t="s">
        <v>105</v>
      </c>
      <c r="H84" s="52">
        <f>IF(F42="","",I42)</f>
        <v>1534</v>
      </c>
      <c r="I84" s="52">
        <f>IF(F68="","",I68)</f>
        <v>1564</v>
      </c>
    </row>
    <row r="85" spans="2:9" x14ac:dyDescent="0.25">
      <c r="G85" s="51" t="s">
        <v>106</v>
      </c>
      <c r="H85" s="52">
        <f>IF(F46="","",I46)</f>
        <v>1421</v>
      </c>
      <c r="I85" s="52">
        <f>IF(F72="","",I72)</f>
        <v>1472</v>
      </c>
    </row>
    <row r="86" spans="2:9" x14ac:dyDescent="0.25">
      <c r="G86" s="51" t="s">
        <v>111</v>
      </c>
      <c r="H86" s="50">
        <f>IFERROR(SMALL(H82:H85,COUNTIF(H82:H85,0)+1),"最低賃金を算出してください")</f>
        <v>1421</v>
      </c>
      <c r="I86" s="50">
        <f>IFERROR(SMALL(I82:I85,COUNTIF(I82:I85,0)+1),"最低賃金を算出してください")</f>
        <v>1472</v>
      </c>
    </row>
    <row r="90" spans="2:9" ht="16.5" x14ac:dyDescent="0.25">
      <c r="C90" s="45"/>
    </row>
    <row r="91" spans="2:9" x14ac:dyDescent="0.25">
      <c r="C91" s="8" t="s">
        <v>108</v>
      </c>
    </row>
    <row r="92" spans="2:9" ht="16.5" x14ac:dyDescent="0.25">
      <c r="C92" s="46" t="s">
        <v>93</v>
      </c>
    </row>
    <row r="93" spans="2:9" ht="16.5" x14ac:dyDescent="0.25">
      <c r="C93" s="5"/>
    </row>
    <row r="94" spans="2:9" ht="16.5" x14ac:dyDescent="0.25">
      <c r="B94" s="47">
        <f>IFERROR(J13-J12,0)</f>
        <v>0</v>
      </c>
      <c r="C94" s="5" t="s">
        <v>109</v>
      </c>
    </row>
    <row r="95" spans="2:9" ht="20.25" customHeight="1" x14ac:dyDescent="0.25">
      <c r="B95" s="47">
        <f>IFERROR(I13-I12,0)</f>
        <v>0</v>
      </c>
      <c r="C95" s="5" t="s">
        <v>110</v>
      </c>
    </row>
    <row r="96" spans="2:9" ht="16.5" x14ac:dyDescent="0.25">
      <c r="B96" s="47">
        <f>IFERROR(J13-I13,0)</f>
        <v>0</v>
      </c>
      <c r="C96" s="5" t="s">
        <v>117</v>
      </c>
    </row>
  </sheetData>
  <sheetProtection sheet="1" objects="1" scenarios="1"/>
  <mergeCells count="95">
    <mergeCell ref="B38:C38"/>
    <mergeCell ref="D38:E38"/>
    <mergeCell ref="F38:G38"/>
    <mergeCell ref="H38:I38"/>
    <mergeCell ref="K38:L38"/>
    <mergeCell ref="I8:J8"/>
    <mergeCell ref="B23:J23"/>
    <mergeCell ref="C11:D11"/>
    <mergeCell ref="F8:H8"/>
    <mergeCell ref="F11:H11"/>
    <mergeCell ref="F12:H12"/>
    <mergeCell ref="F13:H13"/>
    <mergeCell ref="F16:J17"/>
    <mergeCell ref="B33:C33"/>
    <mergeCell ref="D33:E33"/>
    <mergeCell ref="F33:G33"/>
    <mergeCell ref="I33:J33"/>
    <mergeCell ref="C10:D10"/>
    <mergeCell ref="F14:H14"/>
    <mergeCell ref="B22:E22"/>
    <mergeCell ref="B28:C28"/>
    <mergeCell ref="B29:C29"/>
    <mergeCell ref="B32:C32"/>
    <mergeCell ref="D32:E32"/>
    <mergeCell ref="F32:G32"/>
    <mergeCell ref="F15:J15"/>
    <mergeCell ref="B45:C45"/>
    <mergeCell ref="D45:E45"/>
    <mergeCell ref="F45:G45"/>
    <mergeCell ref="I45:J45"/>
    <mergeCell ref="K3:L3"/>
    <mergeCell ref="B7:C7"/>
    <mergeCell ref="B4:K5"/>
    <mergeCell ref="C12:D12"/>
    <mergeCell ref="C13:D13"/>
    <mergeCell ref="C14:D14"/>
    <mergeCell ref="B37:C37"/>
    <mergeCell ref="D37:E37"/>
    <mergeCell ref="I32:J32"/>
    <mergeCell ref="H37:I37"/>
    <mergeCell ref="K37:L37"/>
    <mergeCell ref="F37:G37"/>
    <mergeCell ref="F41:G41"/>
    <mergeCell ref="I41:J41"/>
    <mergeCell ref="B42:C42"/>
    <mergeCell ref="D42:E42"/>
    <mergeCell ref="F42:G42"/>
    <mergeCell ref="I42:J42"/>
    <mergeCell ref="B41:C41"/>
    <mergeCell ref="D41:E41"/>
    <mergeCell ref="F68:G68"/>
    <mergeCell ref="I68:J68"/>
    <mergeCell ref="B67:C67"/>
    <mergeCell ref="D67:E67"/>
    <mergeCell ref="F67:G67"/>
    <mergeCell ref="I67:J67"/>
    <mergeCell ref="B68:C68"/>
    <mergeCell ref="D68:E68"/>
    <mergeCell ref="B46:C46"/>
    <mergeCell ref="D46:E46"/>
    <mergeCell ref="F46:G46"/>
    <mergeCell ref="I46:J46"/>
    <mergeCell ref="I58:J58"/>
    <mergeCell ref="B54:C54"/>
    <mergeCell ref="B55:C55"/>
    <mergeCell ref="B58:C58"/>
    <mergeCell ref="D58:E58"/>
    <mergeCell ref="F58:G58"/>
    <mergeCell ref="B63:C63"/>
    <mergeCell ref="D63:E63"/>
    <mergeCell ref="F63:G63"/>
    <mergeCell ref="H63:I63"/>
    <mergeCell ref="B50:E50"/>
    <mergeCell ref="B59:C59"/>
    <mergeCell ref="D59:E59"/>
    <mergeCell ref="F59:G59"/>
    <mergeCell ref="I59:J59"/>
    <mergeCell ref="B64:C64"/>
    <mergeCell ref="D64:E64"/>
    <mergeCell ref="F64:G64"/>
    <mergeCell ref="H64:I64"/>
    <mergeCell ref="K64:L64"/>
    <mergeCell ref="B72:C72"/>
    <mergeCell ref="D72:E72"/>
    <mergeCell ref="F72:G72"/>
    <mergeCell ref="I72:J72"/>
    <mergeCell ref="B71:C71"/>
    <mergeCell ref="D71:E71"/>
    <mergeCell ref="F71:G71"/>
    <mergeCell ref="K11:L11"/>
    <mergeCell ref="K12:L12"/>
    <mergeCell ref="K13:L13"/>
    <mergeCell ref="K14:L14"/>
    <mergeCell ref="I71:J71"/>
    <mergeCell ref="K63:L63"/>
  </mergeCells>
  <phoneticPr fontId="1"/>
  <conditionalFormatting sqref="F15">
    <cfRule type="expression" dxfId="5" priority="9">
      <formula>$I$14="エラー"</formula>
    </cfRule>
  </conditionalFormatting>
  <conditionalFormatting sqref="I14">
    <cfRule type="expression" dxfId="4" priority="8">
      <formula>$I$14="エラー"</formula>
    </cfRule>
  </conditionalFormatting>
  <conditionalFormatting sqref="I13">
    <cfRule type="expression" dxfId="3" priority="7">
      <formula>$I$13="最低賃金を算出してください"</formula>
    </cfRule>
  </conditionalFormatting>
  <conditionalFormatting sqref="J13">
    <cfRule type="expression" dxfId="2" priority="2">
      <formula>$J$13="最低賃金を算出してください"</formula>
    </cfRule>
  </conditionalFormatting>
  <conditionalFormatting sqref="J14">
    <cfRule type="expression" dxfId="1" priority="4">
      <formula>$J14="エラー"</formula>
    </cfRule>
  </conditionalFormatting>
  <conditionalFormatting sqref="F16">
    <cfRule type="expression" dxfId="0" priority="1">
      <formula>$F$16&lt;&gt;""</formula>
    </cfRule>
  </conditionalFormatting>
  <pageMargins left="0.7" right="0.7" top="0.75" bottom="0.75" header="0.3" footer="0.3"/>
  <pageSetup paperSize="9" scale="55" fitToHeight="0" orientation="portrait" r:id="rId1"/>
  <rowBreaks count="1" manualBreakCount="1">
    <brk id="47" max="11" man="1"/>
  </rowBreaks>
  <extLst>
    <ext xmlns:x14="http://schemas.microsoft.com/office/spreadsheetml/2009/9/main" uri="{CCE6A557-97BC-4b89-ADB6-D9C93CAAB3DF}">
      <x14:dataValidations xmlns:xm="http://schemas.microsoft.com/office/excel/2006/main" count="1">
        <x14:dataValidation type="list" allowBlank="1" showInputMessage="1" showErrorMessage="1" xr:uid="{7497FD00-0742-415C-8B8F-9DDBEDDFEFF2}">
          <x14:formula1>
            <xm:f>※参考参照データ!$A$3:$A$49</xm:f>
          </x14:formula1>
          <xm:sqref>I8:J8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898CB-5AE6-4672-B7EC-D8A3D4BABDC0}">
  <sheetPr>
    <tabColor theme="0" tint="-0.499984740745262"/>
  </sheetPr>
  <dimension ref="A1:D99"/>
  <sheetViews>
    <sheetView zoomScale="130" zoomScaleNormal="130" workbookViewId="0">
      <selection activeCell="D3" sqref="D3"/>
    </sheetView>
  </sheetViews>
  <sheetFormatPr defaultColWidth="8.625" defaultRowHeight="14.25" x14ac:dyDescent="0.25"/>
  <cols>
    <col min="1" max="1" width="13" customWidth="1"/>
    <col min="2" max="3" width="13.25" customWidth="1"/>
    <col min="4" max="4" width="13.125" customWidth="1"/>
  </cols>
  <sheetData>
    <row r="1" spans="1:4" x14ac:dyDescent="0.25">
      <c r="A1" s="136" t="s">
        <v>94</v>
      </c>
      <c r="B1" s="136"/>
      <c r="C1" s="136" t="s">
        <v>95</v>
      </c>
      <c r="D1" s="136"/>
    </row>
    <row r="2" spans="1:4" s="2" customFormat="1" ht="16.5" customHeight="1" x14ac:dyDescent="0.25">
      <c r="A2" s="31" t="s">
        <v>96</v>
      </c>
      <c r="B2" s="32" t="s">
        <v>97</v>
      </c>
      <c r="C2" s="32" t="s">
        <v>97</v>
      </c>
      <c r="D2" s="54" t="s">
        <v>98</v>
      </c>
    </row>
    <row r="3" spans="1:4" x14ac:dyDescent="0.25">
      <c r="A3" s="33" t="s">
        <v>15</v>
      </c>
      <c r="B3" s="33">
        <v>889</v>
      </c>
      <c r="C3" s="34">
        <v>920</v>
      </c>
      <c r="D3" s="35">
        <v>44836</v>
      </c>
    </row>
    <row r="4" spans="1:4" x14ac:dyDescent="0.25">
      <c r="A4" s="33" t="s">
        <v>16</v>
      </c>
      <c r="B4" s="33">
        <v>822</v>
      </c>
      <c r="C4" s="34">
        <v>853</v>
      </c>
      <c r="D4" s="36">
        <v>44839</v>
      </c>
    </row>
    <row r="5" spans="1:4" x14ac:dyDescent="0.25">
      <c r="A5" s="33" t="s">
        <v>17</v>
      </c>
      <c r="B5" s="33">
        <v>821</v>
      </c>
      <c r="C5" s="34">
        <v>854</v>
      </c>
      <c r="D5" s="36">
        <v>44854</v>
      </c>
    </row>
    <row r="6" spans="1:4" x14ac:dyDescent="0.25">
      <c r="A6" s="33" t="s">
        <v>18</v>
      </c>
      <c r="B6" s="33">
        <v>853</v>
      </c>
      <c r="C6" s="34">
        <v>883</v>
      </c>
      <c r="D6" s="36">
        <v>44835</v>
      </c>
    </row>
    <row r="7" spans="1:4" x14ac:dyDescent="0.25">
      <c r="A7" s="33" t="s">
        <v>19</v>
      </c>
      <c r="B7" s="33">
        <v>822</v>
      </c>
      <c r="C7" s="34">
        <v>853</v>
      </c>
      <c r="D7" s="36">
        <v>44835</v>
      </c>
    </row>
    <row r="8" spans="1:4" x14ac:dyDescent="0.25">
      <c r="A8" s="33" t="s">
        <v>20</v>
      </c>
      <c r="B8" s="33">
        <v>822</v>
      </c>
      <c r="C8" s="34">
        <v>854</v>
      </c>
      <c r="D8" s="36">
        <v>44840</v>
      </c>
    </row>
    <row r="9" spans="1:4" x14ac:dyDescent="0.25">
      <c r="A9" s="33" t="s">
        <v>21</v>
      </c>
      <c r="B9" s="33">
        <v>828</v>
      </c>
      <c r="C9" s="34">
        <v>858</v>
      </c>
      <c r="D9" s="36">
        <v>44840</v>
      </c>
    </row>
    <row r="10" spans="1:4" x14ac:dyDescent="0.25">
      <c r="A10" s="33" t="s">
        <v>22</v>
      </c>
      <c r="B10" s="33">
        <v>879</v>
      </c>
      <c r="C10" s="34">
        <v>911</v>
      </c>
      <c r="D10" s="36">
        <v>44835</v>
      </c>
    </row>
    <row r="11" spans="1:4" x14ac:dyDescent="0.25">
      <c r="A11" s="33" t="s">
        <v>23</v>
      </c>
      <c r="B11" s="33">
        <v>882</v>
      </c>
      <c r="C11" s="34">
        <v>913</v>
      </c>
      <c r="D11" s="36">
        <v>44835</v>
      </c>
    </row>
    <row r="12" spans="1:4" x14ac:dyDescent="0.25">
      <c r="A12" s="33" t="s">
        <v>24</v>
      </c>
      <c r="B12" s="33">
        <v>865</v>
      </c>
      <c r="C12" s="34">
        <v>895</v>
      </c>
      <c r="D12" s="36">
        <v>44842</v>
      </c>
    </row>
    <row r="13" spans="1:4" x14ac:dyDescent="0.25">
      <c r="A13" s="33" t="s">
        <v>25</v>
      </c>
      <c r="B13" s="33">
        <v>956</v>
      </c>
      <c r="C13" s="34">
        <v>987</v>
      </c>
      <c r="D13" s="36">
        <v>44835</v>
      </c>
    </row>
    <row r="14" spans="1:4" x14ac:dyDescent="0.25">
      <c r="A14" s="33" t="s">
        <v>26</v>
      </c>
      <c r="B14" s="33">
        <v>953</v>
      </c>
      <c r="C14" s="34">
        <v>984</v>
      </c>
      <c r="D14" s="36">
        <v>44835</v>
      </c>
    </row>
    <row r="15" spans="1:4" x14ac:dyDescent="0.25">
      <c r="A15" s="33" t="s">
        <v>27</v>
      </c>
      <c r="B15" s="37">
        <v>1041</v>
      </c>
      <c r="C15" s="34">
        <v>1072</v>
      </c>
      <c r="D15" s="36">
        <v>44835</v>
      </c>
    </row>
    <row r="16" spans="1:4" x14ac:dyDescent="0.25">
      <c r="A16" s="33" t="s">
        <v>28</v>
      </c>
      <c r="B16" s="37">
        <v>1040</v>
      </c>
      <c r="C16" s="34">
        <v>1071</v>
      </c>
      <c r="D16" s="36">
        <v>44835</v>
      </c>
    </row>
    <row r="17" spans="1:4" x14ac:dyDescent="0.25">
      <c r="A17" s="33" t="s">
        <v>29</v>
      </c>
      <c r="B17" s="33">
        <v>859</v>
      </c>
      <c r="C17" s="34">
        <v>890</v>
      </c>
      <c r="D17" s="36">
        <v>44835</v>
      </c>
    </row>
    <row r="18" spans="1:4" x14ac:dyDescent="0.25">
      <c r="A18" s="33" t="s">
        <v>30</v>
      </c>
      <c r="B18" s="33">
        <v>877</v>
      </c>
      <c r="C18" s="34">
        <v>908</v>
      </c>
      <c r="D18" s="36">
        <v>44835</v>
      </c>
    </row>
    <row r="19" spans="1:4" x14ac:dyDescent="0.25">
      <c r="A19" s="33" t="s">
        <v>31</v>
      </c>
      <c r="B19" s="33">
        <v>861</v>
      </c>
      <c r="C19" s="34">
        <v>891</v>
      </c>
      <c r="D19" s="36">
        <v>44842</v>
      </c>
    </row>
    <row r="20" spans="1:4" x14ac:dyDescent="0.25">
      <c r="A20" s="33" t="s">
        <v>32</v>
      </c>
      <c r="B20" s="33">
        <v>858</v>
      </c>
      <c r="C20" s="34">
        <v>888</v>
      </c>
      <c r="D20" s="36">
        <v>44836</v>
      </c>
    </row>
    <row r="21" spans="1:4" x14ac:dyDescent="0.25">
      <c r="A21" s="33" t="s">
        <v>33</v>
      </c>
      <c r="B21" s="33">
        <v>866</v>
      </c>
      <c r="C21" s="34">
        <v>898</v>
      </c>
      <c r="D21" s="36">
        <v>44854</v>
      </c>
    </row>
    <row r="22" spans="1:4" x14ac:dyDescent="0.25">
      <c r="A22" s="33" t="s">
        <v>34</v>
      </c>
      <c r="B22" s="33">
        <v>877</v>
      </c>
      <c r="C22" s="34">
        <v>908</v>
      </c>
      <c r="D22" s="36">
        <v>44835</v>
      </c>
    </row>
    <row r="23" spans="1:4" x14ac:dyDescent="0.25">
      <c r="A23" s="33" t="s">
        <v>35</v>
      </c>
      <c r="B23" s="33">
        <v>880</v>
      </c>
      <c r="C23" s="34">
        <v>910</v>
      </c>
      <c r="D23" s="36">
        <v>44835</v>
      </c>
    </row>
    <row r="24" spans="1:4" x14ac:dyDescent="0.25">
      <c r="A24" s="33" t="s">
        <v>36</v>
      </c>
      <c r="B24" s="33">
        <v>913</v>
      </c>
      <c r="C24" s="34">
        <v>944</v>
      </c>
      <c r="D24" s="36">
        <v>44839</v>
      </c>
    </row>
    <row r="25" spans="1:4" x14ac:dyDescent="0.25">
      <c r="A25" s="33" t="s">
        <v>37</v>
      </c>
      <c r="B25" s="33">
        <v>955</v>
      </c>
      <c r="C25" s="34">
        <v>986</v>
      </c>
      <c r="D25" s="36">
        <v>44835</v>
      </c>
    </row>
    <row r="26" spans="1:4" x14ac:dyDescent="0.25">
      <c r="A26" s="33" t="s">
        <v>38</v>
      </c>
      <c r="B26" s="33">
        <v>902</v>
      </c>
      <c r="C26" s="34">
        <v>933</v>
      </c>
      <c r="D26" s="36">
        <v>44835</v>
      </c>
    </row>
    <row r="27" spans="1:4" x14ac:dyDescent="0.25">
      <c r="A27" s="33" t="s">
        <v>39</v>
      </c>
      <c r="B27" s="33">
        <v>896</v>
      </c>
      <c r="C27" s="34">
        <v>927</v>
      </c>
      <c r="D27" s="36">
        <v>44840</v>
      </c>
    </row>
    <row r="28" spans="1:4" x14ac:dyDescent="0.25">
      <c r="A28" s="33" t="s">
        <v>40</v>
      </c>
      <c r="B28" s="33">
        <v>937</v>
      </c>
      <c r="C28" s="34">
        <v>968</v>
      </c>
      <c r="D28" s="36">
        <v>44843</v>
      </c>
    </row>
    <row r="29" spans="1:4" x14ac:dyDescent="0.25">
      <c r="A29" s="33" t="s">
        <v>41</v>
      </c>
      <c r="B29" s="33">
        <v>992</v>
      </c>
      <c r="C29" s="34">
        <v>1023</v>
      </c>
      <c r="D29" s="36">
        <v>44835</v>
      </c>
    </row>
    <row r="30" spans="1:4" x14ac:dyDescent="0.25">
      <c r="A30" s="33" t="s">
        <v>42</v>
      </c>
      <c r="B30" s="33">
        <v>928</v>
      </c>
      <c r="C30" s="34">
        <v>960</v>
      </c>
      <c r="D30" s="36">
        <v>44835</v>
      </c>
    </row>
    <row r="31" spans="1:4" x14ac:dyDescent="0.25">
      <c r="A31" s="33" t="s">
        <v>43</v>
      </c>
      <c r="B31" s="33">
        <v>866</v>
      </c>
      <c r="C31" s="34">
        <v>896</v>
      </c>
      <c r="D31" s="36">
        <v>44835</v>
      </c>
    </row>
    <row r="32" spans="1:4" x14ac:dyDescent="0.25">
      <c r="A32" s="33" t="s">
        <v>44</v>
      </c>
      <c r="B32" s="33">
        <v>859</v>
      </c>
      <c r="C32" s="34">
        <v>889</v>
      </c>
      <c r="D32" s="36">
        <v>44835</v>
      </c>
    </row>
    <row r="33" spans="1:4" x14ac:dyDescent="0.25">
      <c r="A33" s="33" t="s">
        <v>45</v>
      </c>
      <c r="B33" s="33">
        <v>821</v>
      </c>
      <c r="C33" s="34">
        <v>854</v>
      </c>
      <c r="D33" s="36">
        <v>44840</v>
      </c>
    </row>
    <row r="34" spans="1:4" x14ac:dyDescent="0.25">
      <c r="A34" s="33" t="s">
        <v>46</v>
      </c>
      <c r="B34" s="33">
        <v>824</v>
      </c>
      <c r="C34" s="34">
        <v>857</v>
      </c>
      <c r="D34" s="36">
        <v>44839</v>
      </c>
    </row>
    <row r="35" spans="1:4" x14ac:dyDescent="0.25">
      <c r="A35" s="33" t="s">
        <v>47</v>
      </c>
      <c r="B35" s="33">
        <v>862</v>
      </c>
      <c r="C35" s="34">
        <v>892</v>
      </c>
      <c r="D35" s="36">
        <v>44835</v>
      </c>
    </row>
    <row r="36" spans="1:4" x14ac:dyDescent="0.25">
      <c r="A36" s="33" t="s">
        <v>48</v>
      </c>
      <c r="B36" s="33">
        <v>899</v>
      </c>
      <c r="C36" s="34">
        <v>930</v>
      </c>
      <c r="D36" s="36">
        <v>44835</v>
      </c>
    </row>
    <row r="37" spans="1:4" x14ac:dyDescent="0.25">
      <c r="A37" s="33" t="s">
        <v>49</v>
      </c>
      <c r="B37" s="33">
        <v>857</v>
      </c>
      <c r="C37" s="34">
        <v>888</v>
      </c>
      <c r="D37" s="36">
        <v>44847</v>
      </c>
    </row>
    <row r="38" spans="1:4" x14ac:dyDescent="0.25">
      <c r="A38" s="33" t="s">
        <v>50</v>
      </c>
      <c r="B38" s="33">
        <v>824</v>
      </c>
      <c r="C38" s="34">
        <v>855</v>
      </c>
      <c r="D38" s="36">
        <v>44840</v>
      </c>
    </row>
    <row r="39" spans="1:4" x14ac:dyDescent="0.25">
      <c r="A39" s="33" t="s">
        <v>51</v>
      </c>
      <c r="B39" s="33">
        <v>848</v>
      </c>
      <c r="C39" s="34">
        <v>878</v>
      </c>
      <c r="D39" s="36">
        <v>44835</v>
      </c>
    </row>
    <row r="40" spans="1:4" x14ac:dyDescent="0.25">
      <c r="A40" s="33" t="s">
        <v>52</v>
      </c>
      <c r="B40" s="33">
        <v>821</v>
      </c>
      <c r="C40" s="34">
        <v>853</v>
      </c>
      <c r="D40" s="36">
        <v>44839</v>
      </c>
    </row>
    <row r="41" spans="1:4" x14ac:dyDescent="0.25">
      <c r="A41" s="33" t="s">
        <v>53</v>
      </c>
      <c r="B41" s="33">
        <v>820</v>
      </c>
      <c r="C41" s="34">
        <v>853</v>
      </c>
      <c r="D41" s="36">
        <v>44843</v>
      </c>
    </row>
    <row r="42" spans="1:4" x14ac:dyDescent="0.25">
      <c r="A42" s="33" t="s">
        <v>54</v>
      </c>
      <c r="B42" s="33">
        <v>870</v>
      </c>
      <c r="C42" s="34">
        <v>900</v>
      </c>
      <c r="D42" s="36">
        <v>44842</v>
      </c>
    </row>
    <row r="43" spans="1:4" x14ac:dyDescent="0.25">
      <c r="A43" s="33" t="s">
        <v>55</v>
      </c>
      <c r="B43" s="33">
        <v>821</v>
      </c>
      <c r="C43" s="34">
        <v>853</v>
      </c>
      <c r="D43" s="36">
        <v>44836</v>
      </c>
    </row>
    <row r="44" spans="1:4" x14ac:dyDescent="0.25">
      <c r="A44" s="33" t="s">
        <v>56</v>
      </c>
      <c r="B44" s="33">
        <v>821</v>
      </c>
      <c r="C44" s="34">
        <v>853</v>
      </c>
      <c r="D44" s="36">
        <v>44842</v>
      </c>
    </row>
    <row r="45" spans="1:4" x14ac:dyDescent="0.25">
      <c r="A45" s="33" t="s">
        <v>57</v>
      </c>
      <c r="B45" s="33">
        <v>821</v>
      </c>
      <c r="C45" s="34">
        <v>853</v>
      </c>
      <c r="D45" s="36">
        <v>44835</v>
      </c>
    </row>
    <row r="46" spans="1:4" x14ac:dyDescent="0.25">
      <c r="A46" s="33" t="s">
        <v>58</v>
      </c>
      <c r="B46" s="33">
        <v>822</v>
      </c>
      <c r="C46" s="34">
        <v>854</v>
      </c>
      <c r="D46" s="36">
        <v>44839</v>
      </c>
    </row>
    <row r="47" spans="1:4" x14ac:dyDescent="0.25">
      <c r="A47" s="33" t="s">
        <v>59</v>
      </c>
      <c r="B47" s="33">
        <v>821</v>
      </c>
      <c r="C47" s="34">
        <v>853</v>
      </c>
      <c r="D47" s="36">
        <v>44840</v>
      </c>
    </row>
    <row r="48" spans="1:4" x14ac:dyDescent="0.25">
      <c r="A48" s="33" t="s">
        <v>60</v>
      </c>
      <c r="B48" s="33">
        <v>821</v>
      </c>
      <c r="C48" s="34">
        <v>853</v>
      </c>
      <c r="D48" s="36">
        <v>44840</v>
      </c>
    </row>
    <row r="49" spans="1:4" x14ac:dyDescent="0.25">
      <c r="A49" s="33" t="s">
        <v>61</v>
      </c>
      <c r="B49" s="33">
        <v>820</v>
      </c>
      <c r="C49" s="34">
        <v>853</v>
      </c>
      <c r="D49" s="36">
        <v>44840</v>
      </c>
    </row>
    <row r="53" spans="1:4" x14ac:dyDescent="0.25">
      <c r="A53" s="39"/>
    </row>
    <row r="54" spans="1:4" x14ac:dyDescent="0.25">
      <c r="A54" s="39"/>
    </row>
    <row r="55" spans="1:4" x14ac:dyDescent="0.25">
      <c r="A55" s="39"/>
    </row>
    <row r="56" spans="1:4" x14ac:dyDescent="0.25">
      <c r="A56" s="39"/>
    </row>
    <row r="57" spans="1:4" x14ac:dyDescent="0.25">
      <c r="A57" s="39"/>
    </row>
    <row r="58" spans="1:4" x14ac:dyDescent="0.25">
      <c r="A58" s="39"/>
    </row>
    <row r="59" spans="1:4" x14ac:dyDescent="0.25">
      <c r="A59" s="39"/>
    </row>
    <row r="60" spans="1:4" x14ac:dyDescent="0.25">
      <c r="A60" s="39"/>
    </row>
    <row r="61" spans="1:4" x14ac:dyDescent="0.25">
      <c r="A61" s="39"/>
    </row>
    <row r="62" spans="1:4" x14ac:dyDescent="0.25">
      <c r="A62" s="39"/>
    </row>
    <row r="63" spans="1:4" x14ac:dyDescent="0.25">
      <c r="A63" s="39"/>
    </row>
    <row r="64" spans="1:4" x14ac:dyDescent="0.25">
      <c r="A64" s="39"/>
    </row>
    <row r="65" spans="1:1" x14ac:dyDescent="0.25">
      <c r="A65" s="39"/>
    </row>
    <row r="66" spans="1:1" x14ac:dyDescent="0.25">
      <c r="A66" s="39"/>
    </row>
    <row r="67" spans="1:1" x14ac:dyDescent="0.25">
      <c r="A67" s="39"/>
    </row>
    <row r="68" spans="1:1" x14ac:dyDescent="0.25">
      <c r="A68" s="39"/>
    </row>
    <row r="69" spans="1:1" x14ac:dyDescent="0.25">
      <c r="A69" s="39"/>
    </row>
    <row r="70" spans="1:1" x14ac:dyDescent="0.25">
      <c r="A70" s="39"/>
    </row>
    <row r="71" spans="1:1" x14ac:dyDescent="0.25">
      <c r="A71" s="39"/>
    </row>
    <row r="72" spans="1:1" x14ac:dyDescent="0.25">
      <c r="A72" s="39"/>
    </row>
    <row r="73" spans="1:1" x14ac:dyDescent="0.25">
      <c r="A73" s="39"/>
    </row>
    <row r="74" spans="1:1" x14ac:dyDescent="0.25">
      <c r="A74" s="39"/>
    </row>
    <row r="75" spans="1:1" x14ac:dyDescent="0.25">
      <c r="A75" s="39"/>
    </row>
    <row r="76" spans="1:1" x14ac:dyDescent="0.25">
      <c r="A76" s="39"/>
    </row>
    <row r="77" spans="1:1" x14ac:dyDescent="0.25">
      <c r="A77" s="39"/>
    </row>
    <row r="78" spans="1:1" x14ac:dyDescent="0.25">
      <c r="A78" s="39"/>
    </row>
    <row r="79" spans="1:1" x14ac:dyDescent="0.25">
      <c r="A79" s="39"/>
    </row>
    <row r="80" spans="1:1" x14ac:dyDescent="0.25">
      <c r="A80" s="39"/>
    </row>
    <row r="81" spans="1:1" x14ac:dyDescent="0.25">
      <c r="A81" s="39"/>
    </row>
    <row r="82" spans="1:1" x14ac:dyDescent="0.25">
      <c r="A82" s="39"/>
    </row>
    <row r="83" spans="1:1" x14ac:dyDescent="0.25">
      <c r="A83" s="39"/>
    </row>
    <row r="84" spans="1:1" x14ac:dyDescent="0.25">
      <c r="A84" s="39"/>
    </row>
    <row r="85" spans="1:1" x14ac:dyDescent="0.25">
      <c r="A85" s="39"/>
    </row>
    <row r="86" spans="1:1" x14ac:dyDescent="0.25">
      <c r="A86" s="39"/>
    </row>
    <row r="87" spans="1:1" x14ac:dyDescent="0.25">
      <c r="A87" s="39"/>
    </row>
    <row r="88" spans="1:1" x14ac:dyDescent="0.25">
      <c r="A88" s="39"/>
    </row>
    <row r="89" spans="1:1" x14ac:dyDescent="0.25">
      <c r="A89" s="39"/>
    </row>
    <row r="90" spans="1:1" x14ac:dyDescent="0.25">
      <c r="A90" s="39"/>
    </row>
    <row r="91" spans="1:1" x14ac:dyDescent="0.25">
      <c r="A91" s="39"/>
    </row>
    <row r="92" spans="1:1" x14ac:dyDescent="0.25">
      <c r="A92" s="39"/>
    </row>
    <row r="93" spans="1:1" x14ac:dyDescent="0.25">
      <c r="A93" s="39"/>
    </row>
    <row r="94" spans="1:1" x14ac:dyDescent="0.25">
      <c r="A94" s="39"/>
    </row>
    <row r="95" spans="1:1" x14ac:dyDescent="0.25">
      <c r="A95" s="39"/>
    </row>
    <row r="96" spans="1:1" x14ac:dyDescent="0.25">
      <c r="A96" s="39"/>
    </row>
    <row r="97" spans="1:1" x14ac:dyDescent="0.25">
      <c r="A97" s="39"/>
    </row>
    <row r="98" spans="1:1" x14ac:dyDescent="0.25">
      <c r="A98" s="39"/>
    </row>
    <row r="99" spans="1:1" x14ac:dyDescent="0.25">
      <c r="A99" s="39"/>
    </row>
  </sheetData>
  <mergeCells count="2">
    <mergeCell ref="A1:B1"/>
    <mergeCell ref="C1:D1"/>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49</vt:i4>
      </vt:variant>
    </vt:vector>
  </HeadingPairs>
  <TitlesOfParts>
    <vt:vector size="51" baseType="lpstr">
      <vt:lpstr>【賃上げ】セルフチェックシート（従業員毎）</vt:lpstr>
      <vt:lpstr>※参考参照データ</vt:lpstr>
      <vt:lpstr>'【賃上げ】セルフチェックシート（従業員毎）'!Print_Area</vt:lpstr>
      <vt:lpstr>※参考参照データ!愛__知</vt:lpstr>
      <vt:lpstr>※参考参照データ!愛__媛</vt:lpstr>
      <vt:lpstr>※参考参照データ!茨__城</vt:lpstr>
      <vt:lpstr>※参考参照データ!岡__山</vt:lpstr>
      <vt:lpstr>※参考参照データ!沖__縄</vt:lpstr>
      <vt:lpstr>※参考参照データ!岩__手</vt:lpstr>
      <vt:lpstr>※参考参照データ!岐__阜</vt:lpstr>
      <vt:lpstr>※参考参照データ!宮__崎</vt:lpstr>
      <vt:lpstr>※参考参照データ!宮__城</vt:lpstr>
      <vt:lpstr>※参考参照データ!京__都</vt:lpstr>
      <vt:lpstr>※参考参照データ!熊__本</vt:lpstr>
      <vt:lpstr>※参考参照データ!群__馬</vt:lpstr>
      <vt:lpstr>※参考参照データ!広__島</vt:lpstr>
      <vt:lpstr>※参考参照データ!香__川</vt:lpstr>
      <vt:lpstr>※参考参照データ!高__知</vt:lpstr>
      <vt:lpstr>※参考参照データ!佐__賀</vt:lpstr>
      <vt:lpstr>※参考参照データ!埼__玉</vt:lpstr>
      <vt:lpstr>※参考参照データ!三__重</vt:lpstr>
      <vt:lpstr>※参考参照データ!山__形</vt:lpstr>
      <vt:lpstr>※参考参照データ!山__口</vt:lpstr>
      <vt:lpstr>※参考参照データ!山__梨</vt:lpstr>
      <vt:lpstr>※参考参照データ!滋__賀</vt:lpstr>
      <vt:lpstr>※参考参照データ!鹿児島</vt:lpstr>
      <vt:lpstr>※参考参照データ!秋__田</vt:lpstr>
      <vt:lpstr>※参考参照データ!新__潟</vt:lpstr>
      <vt:lpstr>※参考参照データ!神奈川</vt:lpstr>
      <vt:lpstr>※参考参照データ!青__森</vt:lpstr>
      <vt:lpstr>※参考参照データ!静__岡</vt:lpstr>
      <vt:lpstr>※参考参照データ!石__川</vt:lpstr>
      <vt:lpstr>※参考参照データ!千__葉</vt:lpstr>
      <vt:lpstr>※参考参照データ!大__阪</vt:lpstr>
      <vt:lpstr>※参考参照データ!大__分</vt:lpstr>
      <vt:lpstr>※参考参照データ!長__崎</vt:lpstr>
      <vt:lpstr>※参考参照データ!長__野</vt:lpstr>
      <vt:lpstr>※参考参照データ!鳥__取</vt:lpstr>
      <vt:lpstr>※参考参照データ!都道府県名</vt:lpstr>
      <vt:lpstr>※参考参照データ!島__根</vt:lpstr>
      <vt:lpstr>※参考参照データ!東__京</vt:lpstr>
      <vt:lpstr>※参考参照データ!徳__島</vt:lpstr>
      <vt:lpstr>※参考参照データ!栃__木</vt:lpstr>
      <vt:lpstr>※参考参照データ!奈__良</vt:lpstr>
      <vt:lpstr>※参考参照データ!富__山</vt:lpstr>
      <vt:lpstr>※参考参照データ!福__井</vt:lpstr>
      <vt:lpstr>※参考参照データ!福__岡</vt:lpstr>
      <vt:lpstr>※参考参照データ!福__島</vt:lpstr>
      <vt:lpstr>※参考参照データ!兵__庫</vt:lpstr>
      <vt:lpstr>※参考参照データ!北海道</vt:lpstr>
      <vt:lpstr>※参考参照データ!和歌山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お客様</cp:lastModifiedBy>
  <cp:lastPrinted>2022-11-17T02:22:21Z</cp:lastPrinted>
  <dcterms:created xsi:type="dcterms:W3CDTF">2019-11-13T06:21:22Z</dcterms:created>
  <dcterms:modified xsi:type="dcterms:W3CDTF">2022-11-17T04:07:39Z</dcterms:modified>
</cp:coreProperties>
</file>